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Gesamtübersicht" sheetId="1" r:id="rId1"/>
  </sheets>
  <definedNames>
    <definedName name="_xlnm._FilterDatabase" localSheetId="0" hidden="1">'Gesamtübersicht'!$B$2:$V$438</definedName>
    <definedName name="_xlnm.Print_Area" localSheetId="0">'Gesamtübersicht'!$A$1:$V$439</definedName>
  </definedNames>
  <calcPr fullCalcOnLoad="1"/>
</workbook>
</file>

<file path=xl/sharedStrings.xml><?xml version="1.0" encoding="utf-8"?>
<sst xmlns="http://schemas.openxmlformats.org/spreadsheetml/2006/main" count="691" uniqueCount="97">
  <si>
    <t xml:space="preserve">  Name</t>
  </si>
  <si>
    <t xml:space="preserve">  Vorname</t>
  </si>
  <si>
    <t xml:space="preserve"> Spiele</t>
  </si>
  <si>
    <t xml:space="preserve"> Platz</t>
  </si>
  <si>
    <t xml:space="preserve"> gewonnene Sätze</t>
  </si>
  <si>
    <t xml:space="preserve"> verlorene Sätze</t>
  </si>
  <si>
    <t xml:space="preserve"> gewonnene Spiele</t>
  </si>
  <si>
    <t xml:space="preserve"> verlorene Spiele</t>
  </si>
  <si>
    <t>TT-Kreis Buchen</t>
  </si>
  <si>
    <t>Herren</t>
  </si>
  <si>
    <t>Klassement</t>
  </si>
  <si>
    <t>Gruppe</t>
  </si>
  <si>
    <t xml:space="preserve"> Satzdifferenz</t>
  </si>
  <si>
    <t>Dörr</t>
  </si>
  <si>
    <t>Lukas</t>
  </si>
  <si>
    <t>Markus</t>
  </si>
  <si>
    <t>Andreas</t>
  </si>
  <si>
    <t>Joch</t>
  </si>
  <si>
    <t>Jonas</t>
  </si>
  <si>
    <t xml:space="preserve">Kreisrangliste 2010 / 2011 </t>
  </si>
  <si>
    <t>Preuhs</t>
  </si>
  <si>
    <t>Tibelius</t>
  </si>
  <si>
    <t>Vadim</t>
  </si>
  <si>
    <t>Scott Backes</t>
  </si>
  <si>
    <t>Detlef</t>
  </si>
  <si>
    <t>Yenidede</t>
  </si>
  <si>
    <t>Önder</t>
  </si>
  <si>
    <t>Wuzke</t>
  </si>
  <si>
    <t>Filkorn</t>
  </si>
  <si>
    <t>Geza</t>
  </si>
  <si>
    <t>Robert</t>
  </si>
  <si>
    <t>Gleich</t>
  </si>
  <si>
    <t>Felix</t>
  </si>
  <si>
    <t>Benjamin</t>
  </si>
  <si>
    <t>Lux</t>
  </si>
  <si>
    <t>Eckstein</t>
  </si>
  <si>
    <t>Konstantin</t>
  </si>
  <si>
    <t>Zw A</t>
  </si>
  <si>
    <t>Zw B</t>
  </si>
  <si>
    <t>kampflos</t>
  </si>
  <si>
    <t>Vorrunde A</t>
  </si>
  <si>
    <t>Siegmann</t>
  </si>
  <si>
    <t>David</t>
  </si>
  <si>
    <t>Geißelhardt</t>
  </si>
  <si>
    <t>Gert</t>
  </si>
  <si>
    <t>Vorrunde B</t>
  </si>
  <si>
    <t>Schleißinger</t>
  </si>
  <si>
    <t>Patrick</t>
  </si>
  <si>
    <t>Daitche</t>
  </si>
  <si>
    <t>Eugen</t>
  </si>
  <si>
    <t>Hemmrich</t>
  </si>
  <si>
    <t>Marcel</t>
  </si>
  <si>
    <t>Vorrunde C</t>
  </si>
  <si>
    <t>Kraus</t>
  </si>
  <si>
    <t>Moldaschl</t>
  </si>
  <si>
    <t>Thomas</t>
  </si>
  <si>
    <t>Schneider</t>
  </si>
  <si>
    <t>Jan</t>
  </si>
  <si>
    <t>Vorrunde D</t>
  </si>
  <si>
    <t>Albrecht</t>
  </si>
  <si>
    <t>Rösch</t>
  </si>
  <si>
    <t>Spahr</t>
  </si>
  <si>
    <t>Klaus</t>
  </si>
  <si>
    <t>Vorrunde E</t>
  </si>
  <si>
    <t>Kurfiss</t>
  </si>
  <si>
    <t>Daniel</t>
  </si>
  <si>
    <t>Roth</t>
  </si>
  <si>
    <t>Jürgen</t>
  </si>
  <si>
    <t>Vorrunde F</t>
  </si>
  <si>
    <t>Balabajew</t>
  </si>
  <si>
    <t>Sven</t>
  </si>
  <si>
    <t>Frauenschuh</t>
  </si>
  <si>
    <t>Katrin</t>
  </si>
  <si>
    <r>
      <t xml:space="preserve">Spielreihenfolge für 5 oder 6 Teilnehmer / innen  - </t>
    </r>
    <r>
      <rPr>
        <sz val="9"/>
        <rFont val="Arial"/>
        <family val="2"/>
      </rPr>
      <t xml:space="preserve"> bei   5 Teilnehmern ist der Partner von 6 spielfrei</t>
    </r>
  </si>
  <si>
    <t>Spielreihenfolge :</t>
  </si>
  <si>
    <t>1. Runde</t>
  </si>
  <si>
    <t>1 -</t>
  </si>
  <si>
    <t>2 -</t>
  </si>
  <si>
    <t>3 -</t>
  </si>
  <si>
    <t>2. Runde</t>
  </si>
  <si>
    <t>6 -</t>
  </si>
  <si>
    <t>5 -</t>
  </si>
  <si>
    <t>3. Runde</t>
  </si>
  <si>
    <t>4 -</t>
  </si>
  <si>
    <t>4. Runde</t>
  </si>
  <si>
    <t>5. Runde</t>
  </si>
  <si>
    <r>
      <t xml:space="preserve">Spielreihenfolge für 3 oder 4 Teilnehmer / innen  -  </t>
    </r>
    <r>
      <rPr>
        <sz val="9"/>
        <rFont val="Arial"/>
        <family val="2"/>
      </rPr>
      <t>bei 3 Teilnehmern ist der Partner von 4 spielfrei</t>
    </r>
  </si>
  <si>
    <t>BJC Buchen</t>
  </si>
  <si>
    <t>SV Rippberg</t>
  </si>
  <si>
    <t>SV Seckach</t>
  </si>
  <si>
    <t>TSV Neunstetten</t>
  </si>
  <si>
    <t>SpVgg Hainstadt</t>
  </si>
  <si>
    <t>SV Adelsheim</t>
  </si>
  <si>
    <t>TV Hardheim</t>
  </si>
  <si>
    <t>VfB Sennfeld</t>
  </si>
  <si>
    <t>TOP 12</t>
  </si>
  <si>
    <t>Spielübersicht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</si>
</sst>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0" fillId="0" borderId="25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2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39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 applyProtection="1">
      <alignment horizontal="left" vertical="center"/>
      <protection locked="0"/>
    </xf>
    <xf numFmtId="0" fontId="8" fillId="4" borderId="41" xfId="0" applyFont="1" applyFill="1" applyBorder="1" applyAlignment="1" applyProtection="1">
      <alignment horizontal="left" vertical="center"/>
      <protection locked="0"/>
    </xf>
    <xf numFmtId="0" fontId="8" fillId="24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43" xfId="0" applyFont="1" applyFill="1" applyBorder="1" applyAlignment="1" applyProtection="1">
      <alignment horizontal="left" vertical="center"/>
      <protection locked="0"/>
    </xf>
    <xf numFmtId="0" fontId="8" fillId="2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45" xfId="0" applyFont="1" applyFill="1" applyBorder="1" applyAlignment="1" applyProtection="1">
      <alignment horizontal="left" vertical="center"/>
      <protection locked="0"/>
    </xf>
    <xf numFmtId="0" fontId="8" fillId="0" borderId="39" xfId="0" applyFont="1" applyBorder="1" applyAlignment="1" quotePrefix="1">
      <alignment horizontal="center" vertical="center"/>
    </xf>
    <xf numFmtId="0" fontId="8" fillId="0" borderId="45" xfId="0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7" xfId="0" applyFont="1" applyBorder="1" applyAlignment="1">
      <alignment textRotation="90"/>
    </xf>
    <xf numFmtId="0" fontId="7" fillId="0" borderId="3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24" borderId="13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4" borderId="49" xfId="0" applyFont="1" applyFill="1" applyBorder="1" applyAlignment="1" applyProtection="1">
      <alignment horizontal="left" vertical="center"/>
      <protection locked="0"/>
    </xf>
    <xf numFmtId="0" fontId="8" fillId="24" borderId="50" xfId="0" applyFont="1" applyFill="1" applyBorder="1" applyAlignment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 applyProtection="1">
      <alignment horizontal="center" vertical="center"/>
      <protection locked="0"/>
    </xf>
    <xf numFmtId="0" fontId="8" fillId="4" borderId="51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8" fillId="4" borderId="54" xfId="0" applyFont="1" applyFill="1" applyBorder="1" applyAlignment="1" applyProtection="1">
      <alignment horizontal="left" vertical="center"/>
      <protection locked="0"/>
    </xf>
    <xf numFmtId="0" fontId="8" fillId="4" borderId="55" xfId="0" applyFont="1" applyFill="1" applyBorder="1" applyAlignment="1" applyProtection="1">
      <alignment horizontal="left" vertical="center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24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4" borderId="52" xfId="0" applyFont="1" applyFill="1" applyBorder="1" applyAlignment="1" applyProtection="1">
      <alignment horizontal="left" vertical="center"/>
      <protection locked="0"/>
    </xf>
    <xf numFmtId="0" fontId="8" fillId="4" borderId="48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4" borderId="56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8" fillId="0" borderId="4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1" fillId="0" borderId="4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textRotation="90"/>
    </xf>
    <xf numFmtId="0" fontId="0" fillId="0" borderId="62" xfId="0" applyFont="1" applyBorder="1" applyAlignment="1">
      <alignment horizontal="center" textRotation="90"/>
    </xf>
    <xf numFmtId="0" fontId="0" fillId="0" borderId="63" xfId="0" applyFont="1" applyBorder="1" applyAlignment="1">
      <alignment horizontal="center" textRotation="90"/>
    </xf>
    <xf numFmtId="0" fontId="0" fillId="0" borderId="64" xfId="0" applyFont="1" applyBorder="1" applyAlignment="1">
      <alignment horizontal="center" textRotation="90"/>
    </xf>
    <xf numFmtId="0" fontId="7" fillId="0" borderId="65" xfId="0" applyFont="1" applyBorder="1" applyAlignment="1">
      <alignment textRotation="90"/>
    </xf>
    <xf numFmtId="0" fontId="7" fillId="0" borderId="66" xfId="0" applyFont="1" applyBorder="1" applyAlignment="1">
      <alignment textRotation="90"/>
    </xf>
    <xf numFmtId="0" fontId="0" fillId="0" borderId="46" xfId="0" applyBorder="1" applyAlignment="1">
      <alignment vertical="center"/>
    </xf>
    <xf numFmtId="0" fontId="0" fillId="0" borderId="33" xfId="0" applyFont="1" applyBorder="1" applyAlignment="1">
      <alignment horizontal="center" textRotation="90"/>
    </xf>
    <xf numFmtId="0" fontId="0" fillId="0" borderId="67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0" fontId="0" fillId="0" borderId="68" xfId="0" applyFont="1" applyBorder="1" applyAlignment="1">
      <alignment horizontal="center" textRotation="90"/>
    </xf>
    <xf numFmtId="0" fontId="0" fillId="0" borderId="38" xfId="0" applyBorder="1" applyAlignment="1">
      <alignment vertical="center"/>
    </xf>
    <xf numFmtId="0" fontId="7" fillId="0" borderId="24" xfId="0" applyFont="1" applyBorder="1" applyAlignment="1">
      <alignment textRotation="90"/>
    </xf>
    <xf numFmtId="0" fontId="7" fillId="0" borderId="58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26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68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3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right"/>
    </xf>
    <xf numFmtId="0" fontId="3" fillId="0" borderId="72" xfId="0" applyFont="1" applyBorder="1" applyAlignment="1">
      <alignment horizontal="left"/>
    </xf>
    <xf numFmtId="0" fontId="3" fillId="0" borderId="71" xfId="0" applyFont="1" applyBorder="1" applyAlignment="1">
      <alignment horizontal="right"/>
    </xf>
    <xf numFmtId="0" fontId="3" fillId="0" borderId="7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7" fillId="0" borderId="46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7" fillId="4" borderId="51" xfId="0" applyFont="1" applyFill="1" applyBorder="1" applyAlignment="1">
      <alignment vertical="center"/>
    </xf>
    <xf numFmtId="0" fontId="7" fillId="4" borderId="48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58" xfId="0" applyFill="1" applyBorder="1" applyAlignment="1">
      <alignment vertical="center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7"/>
  <sheetViews>
    <sheetView tabSelected="1" view="pageBreakPreview" zoomScaleSheetLayoutView="100" workbookViewId="0" topLeftCell="A1">
      <selection activeCell="S23" sqref="S23"/>
    </sheetView>
  </sheetViews>
  <sheetFormatPr defaultColWidth="11.421875" defaultRowHeight="21.75" customHeight="1"/>
  <cols>
    <col min="1" max="1" width="3.28125" style="1" customWidth="1"/>
    <col min="2" max="3" width="20.7109375" style="1" customWidth="1"/>
    <col min="4" max="5" width="3.7109375" style="2" customWidth="1"/>
    <col min="6" max="26" width="3.7109375" style="1" customWidth="1"/>
    <col min="27" max="16384" width="11.421875" style="1" customWidth="1"/>
  </cols>
  <sheetData>
    <row r="1" spans="1:26" ht="21.75" customHeight="1">
      <c r="A1" s="3"/>
      <c r="B1" s="32" t="s">
        <v>19</v>
      </c>
      <c r="C1" s="32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1" t="s">
        <v>8</v>
      </c>
      <c r="W1" s="3"/>
      <c r="X1" s="3"/>
      <c r="Y1" s="3"/>
      <c r="Z1" s="3"/>
    </row>
    <row r="2" spans="1:26" ht="19.5" customHeight="1" thickBot="1">
      <c r="A2" s="15"/>
      <c r="B2" s="29" t="s">
        <v>10</v>
      </c>
      <c r="C2" s="30" t="s">
        <v>11</v>
      </c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2" ht="105" customHeight="1" thickBot="1">
      <c r="A3" s="51"/>
      <c r="B3" s="59" t="s">
        <v>9</v>
      </c>
      <c r="C3" s="100" t="s">
        <v>40</v>
      </c>
      <c r="D3" s="25" t="str">
        <f>B5</f>
        <v>Dörr</v>
      </c>
      <c r="E3" s="26" t="str">
        <f>C5</f>
        <v>Lukas</v>
      </c>
      <c r="F3" s="25" t="str">
        <f>B6</f>
        <v>Joch</v>
      </c>
      <c r="G3" s="26" t="str">
        <f>C6</f>
        <v>Felix</v>
      </c>
      <c r="H3" s="25" t="str">
        <f>B7</f>
        <v>Siegmann</v>
      </c>
      <c r="I3" s="26" t="str">
        <f>C7</f>
        <v>David</v>
      </c>
      <c r="J3" s="25" t="str">
        <f>B8</f>
        <v>Geißelhardt</v>
      </c>
      <c r="K3" s="26" t="str">
        <f>C8</f>
        <v>Gert</v>
      </c>
      <c r="L3" s="25">
        <f>B9</f>
        <v>0</v>
      </c>
      <c r="M3" s="26">
        <f>C9</f>
        <v>0</v>
      </c>
      <c r="N3" s="25">
        <f>B10</f>
        <v>0</v>
      </c>
      <c r="O3" s="27">
        <f>C10</f>
        <v>0</v>
      </c>
      <c r="P3" s="201" t="s">
        <v>2</v>
      </c>
      <c r="Q3" s="209" t="s">
        <v>4</v>
      </c>
      <c r="R3" s="194" t="s">
        <v>5</v>
      </c>
      <c r="S3" s="209" t="s">
        <v>6</v>
      </c>
      <c r="T3" s="194" t="s">
        <v>7</v>
      </c>
      <c r="U3" s="196" t="s">
        <v>12</v>
      </c>
      <c r="V3" s="206" t="s">
        <v>3</v>
      </c>
    </row>
    <row r="4" spans="1:22" ht="21.75" customHeight="1" thickBot="1">
      <c r="A4" s="52"/>
      <c r="B4" s="61" t="s">
        <v>0</v>
      </c>
      <c r="C4" s="62" t="s">
        <v>1</v>
      </c>
      <c r="D4" s="63">
        <v>1</v>
      </c>
      <c r="E4" s="64"/>
      <c r="F4" s="65">
        <v>2</v>
      </c>
      <c r="G4" s="66"/>
      <c r="H4" s="65">
        <v>3</v>
      </c>
      <c r="I4" s="66"/>
      <c r="J4" s="65">
        <v>4</v>
      </c>
      <c r="K4" s="66"/>
      <c r="L4" s="65">
        <v>5</v>
      </c>
      <c r="M4" s="66"/>
      <c r="N4" s="65">
        <v>6</v>
      </c>
      <c r="O4" s="67"/>
      <c r="P4" s="208"/>
      <c r="Q4" s="210"/>
      <c r="R4" s="211"/>
      <c r="S4" s="210"/>
      <c r="T4" s="211"/>
      <c r="U4" s="212"/>
      <c r="V4" s="207"/>
    </row>
    <row r="5" spans="1:22" ht="21.75" customHeight="1">
      <c r="A5" s="28">
        <v>1</v>
      </c>
      <c r="B5" s="72" t="s">
        <v>13</v>
      </c>
      <c r="C5" s="73" t="s">
        <v>14</v>
      </c>
      <c r="D5" s="7"/>
      <c r="E5" s="8"/>
      <c r="F5" s="101">
        <v>3</v>
      </c>
      <c r="G5" s="102">
        <v>2</v>
      </c>
      <c r="H5" s="101">
        <v>3</v>
      </c>
      <c r="I5" s="102">
        <v>2</v>
      </c>
      <c r="J5" s="101">
        <v>3</v>
      </c>
      <c r="K5" s="102">
        <v>0</v>
      </c>
      <c r="L5" s="53"/>
      <c r="M5" s="54"/>
      <c r="N5" s="53"/>
      <c r="O5" s="55"/>
      <c r="P5" s="103">
        <f aca="true" t="shared" si="0" ref="P5:P10">SUM(IF(J5="",0,1),IF(L5="",0,1),IF(N5="",0,1),IF(H5="",0,1),IF(F5="",0,1),IF(D5="",0,1))</f>
        <v>3</v>
      </c>
      <c r="Q5" s="104">
        <f>SUM(N5+L5+J5+H5+F5)</f>
        <v>9</v>
      </c>
      <c r="R5" s="105">
        <f>SUM(O5+M5+K5+I5+G5)</f>
        <v>4</v>
      </c>
      <c r="S5" s="106">
        <f aca="true" t="shared" si="1" ref="S5:S10">SUM(IF(J5&gt;K5,1,0),IF(L5&gt;M5,1,0),IF(N5&gt;O5,1,0),IF(H5&gt;I5,1,0),IF(D5&gt;E5,1,0),IF(F5&gt;G5,1,0),)</f>
        <v>3</v>
      </c>
      <c r="T5" s="105">
        <f aca="true" t="shared" si="2" ref="T5:T10">P5-S5</f>
        <v>0</v>
      </c>
      <c r="U5" s="107">
        <f aca="true" t="shared" si="3" ref="U5:U10">SUM(Q5-R5)</f>
        <v>5</v>
      </c>
      <c r="V5" s="46">
        <v>1</v>
      </c>
    </row>
    <row r="6" spans="1:22" ht="21.75" customHeight="1">
      <c r="A6" s="17">
        <v>2</v>
      </c>
      <c r="B6" s="70" t="s">
        <v>17</v>
      </c>
      <c r="C6" s="71" t="s">
        <v>32</v>
      </c>
      <c r="D6" s="75">
        <f>(IF(G5="","",G5))</f>
        <v>2</v>
      </c>
      <c r="E6" s="79">
        <f>(IF(F5="","",F5))</f>
        <v>3</v>
      </c>
      <c r="F6" s="11"/>
      <c r="G6" s="12"/>
      <c r="H6" s="108">
        <v>3</v>
      </c>
      <c r="I6" s="109">
        <v>0</v>
      </c>
      <c r="J6" s="108">
        <v>3</v>
      </c>
      <c r="K6" s="109">
        <v>0</v>
      </c>
      <c r="L6" s="57"/>
      <c r="M6" s="56"/>
      <c r="N6" s="57"/>
      <c r="O6" s="58"/>
      <c r="P6" s="110">
        <f t="shared" si="0"/>
        <v>3</v>
      </c>
      <c r="Q6" s="111">
        <f>SUM(N6+L6+J6+H6+G5)</f>
        <v>8</v>
      </c>
      <c r="R6" s="112">
        <f>SUM(O6+M6+K6+I6+F5)</f>
        <v>3</v>
      </c>
      <c r="S6" s="113">
        <f t="shared" si="1"/>
        <v>2</v>
      </c>
      <c r="T6" s="112">
        <f t="shared" si="2"/>
        <v>1</v>
      </c>
      <c r="U6" s="114">
        <f t="shared" si="3"/>
        <v>5</v>
      </c>
      <c r="V6" s="47">
        <v>2</v>
      </c>
    </row>
    <row r="7" spans="1:22" ht="21.75" customHeight="1">
      <c r="A7" s="17">
        <v>3</v>
      </c>
      <c r="B7" s="70" t="s">
        <v>41</v>
      </c>
      <c r="C7" s="71" t="s">
        <v>42</v>
      </c>
      <c r="D7" s="75">
        <f>(IF(I5="","",I5))</f>
        <v>2</v>
      </c>
      <c r="E7" s="79">
        <f>(IF(H5="","",H5))</f>
        <v>3</v>
      </c>
      <c r="F7" s="75">
        <f>(IF(I6="","",I6))</f>
        <v>0</v>
      </c>
      <c r="G7" s="79">
        <f>(IF(H6="","",H6))</f>
        <v>3</v>
      </c>
      <c r="H7" s="9"/>
      <c r="I7" s="10"/>
      <c r="J7" s="108">
        <v>3</v>
      </c>
      <c r="K7" s="109">
        <v>0</v>
      </c>
      <c r="L7" s="57"/>
      <c r="M7" s="56"/>
      <c r="N7" s="57"/>
      <c r="O7" s="58"/>
      <c r="P7" s="110">
        <f t="shared" si="0"/>
        <v>3</v>
      </c>
      <c r="Q7" s="111">
        <f>SUM(N7+L7+J7+I6+I5)</f>
        <v>5</v>
      </c>
      <c r="R7" s="112">
        <f>SUM(O7+M7+K7+H6+H5)</f>
        <v>6</v>
      </c>
      <c r="S7" s="113">
        <f t="shared" si="1"/>
        <v>1</v>
      </c>
      <c r="T7" s="112">
        <f t="shared" si="2"/>
        <v>2</v>
      </c>
      <c r="U7" s="114">
        <f t="shared" si="3"/>
        <v>-1</v>
      </c>
      <c r="V7" s="47">
        <v>3</v>
      </c>
    </row>
    <row r="8" spans="1:22" ht="21.75" customHeight="1">
      <c r="A8" s="17">
        <v>4</v>
      </c>
      <c r="B8" s="70" t="s">
        <v>43</v>
      </c>
      <c r="C8" s="71" t="s">
        <v>44</v>
      </c>
      <c r="D8" s="75">
        <f>(IF(K5="","",K5))</f>
        <v>0</v>
      </c>
      <c r="E8" s="79">
        <f>(IF(J5="","",J5))</f>
        <v>3</v>
      </c>
      <c r="F8" s="75">
        <f>(IF(K6="","",K6))</f>
        <v>0</v>
      </c>
      <c r="G8" s="79">
        <f>(IF(J6="","",J6))</f>
        <v>3</v>
      </c>
      <c r="H8" s="75">
        <f>(IF(K7="","",K7))</f>
        <v>0</v>
      </c>
      <c r="I8" s="79">
        <f>(IF(J7="","",J7))</f>
        <v>3</v>
      </c>
      <c r="J8" s="9"/>
      <c r="K8" s="10"/>
      <c r="L8" s="57"/>
      <c r="M8" s="56"/>
      <c r="N8" s="57"/>
      <c r="O8" s="58"/>
      <c r="P8" s="110">
        <f t="shared" si="0"/>
        <v>3</v>
      </c>
      <c r="Q8" s="111">
        <f>SUM(N8+L8+K7+K6+K5)</f>
        <v>0</v>
      </c>
      <c r="R8" s="112">
        <f>SUM(O8+M8,J5:J7)</f>
        <v>9</v>
      </c>
      <c r="S8" s="113">
        <f t="shared" si="1"/>
        <v>0</v>
      </c>
      <c r="T8" s="112">
        <f t="shared" si="2"/>
        <v>3</v>
      </c>
      <c r="U8" s="114">
        <f t="shared" si="3"/>
        <v>-9</v>
      </c>
      <c r="V8" s="47">
        <v>4</v>
      </c>
    </row>
    <row r="9" spans="1:22" ht="21.75" customHeight="1">
      <c r="A9" s="17">
        <v>5</v>
      </c>
      <c r="B9" s="70"/>
      <c r="C9" s="71"/>
      <c r="D9" s="5">
        <f>(IF(M5="","",M5))</f>
      </c>
      <c r="E9" s="6">
        <f>(IF(L5="","",L5))</f>
      </c>
      <c r="F9" s="5">
        <f>(IF(M6="","",M6))</f>
      </c>
      <c r="G9" s="6">
        <f>(IF(L6="","",L6))</f>
      </c>
      <c r="H9" s="5">
        <f>(IF(M7="","",M7))</f>
      </c>
      <c r="I9" s="6">
        <f>(IF(L7="","",L7))</f>
      </c>
      <c r="J9" s="5">
        <f>(IF(M8="","",M8))</f>
      </c>
      <c r="K9" s="6">
        <f>(IF(L8="","",L8))</f>
      </c>
      <c r="L9" s="9"/>
      <c r="M9" s="10"/>
      <c r="N9" s="57"/>
      <c r="O9" s="58"/>
      <c r="P9" s="23">
        <f t="shared" si="0"/>
        <v>0</v>
      </c>
      <c r="Q9" s="40">
        <f>SUM(N9,M5:M8)</f>
        <v>0</v>
      </c>
      <c r="R9" s="41">
        <f>SUM(O9,L5:L8)</f>
        <v>0</v>
      </c>
      <c r="S9" s="42">
        <f t="shared" si="1"/>
        <v>0</v>
      </c>
      <c r="T9" s="41">
        <f t="shared" si="2"/>
        <v>0</v>
      </c>
      <c r="U9" s="49">
        <f t="shared" si="3"/>
        <v>0</v>
      </c>
      <c r="V9" s="47"/>
    </row>
    <row r="10" spans="1:22" ht="21.75" customHeight="1" thickBot="1">
      <c r="A10" s="18">
        <v>6</v>
      </c>
      <c r="B10" s="90"/>
      <c r="C10" s="91"/>
      <c r="D10" s="19">
        <f>(IF(O5="","",O5))</f>
      </c>
      <c r="E10" s="20">
        <f>(IF(N5="","",N5))</f>
      </c>
      <c r="F10" s="19">
        <f>(IF(O6="","",O6))</f>
      </c>
      <c r="G10" s="20">
        <f>(IF(N6="","",N6))</f>
      </c>
      <c r="H10" s="19">
        <f>(IF(O7="","",O7))</f>
      </c>
      <c r="I10" s="20">
        <f>(IF(N7="","",N7))</f>
      </c>
      <c r="J10" s="19">
        <f>(IF(O8="","",O8))</f>
      </c>
      <c r="K10" s="20">
        <f>(IF(N8="","",N8))</f>
      </c>
      <c r="L10" s="19">
        <f>(IF(O9="","",O9))</f>
      </c>
      <c r="M10" s="20">
        <f>(IF(N9="","",N9))</f>
      </c>
      <c r="N10" s="21"/>
      <c r="O10" s="22"/>
      <c r="P10" s="24">
        <f t="shared" si="0"/>
        <v>0</v>
      </c>
      <c r="Q10" s="43">
        <f>SUM(O5:O9)</f>
        <v>0</v>
      </c>
      <c r="R10" s="44">
        <f>SUM(N5:N9)</f>
        <v>0</v>
      </c>
      <c r="S10" s="45">
        <f t="shared" si="1"/>
        <v>0</v>
      </c>
      <c r="T10" s="44">
        <f t="shared" si="2"/>
        <v>0</v>
      </c>
      <c r="U10" s="50">
        <f t="shared" si="3"/>
        <v>0</v>
      </c>
      <c r="V10" s="48"/>
    </row>
    <row r="11" spans="1:26" s="36" customFormat="1" ht="15.75" customHeight="1" hidden="1">
      <c r="A11" s="33"/>
      <c r="B11" s="213" t="s">
        <v>73</v>
      </c>
      <c r="C11" s="214"/>
      <c r="D11" s="215"/>
      <c r="E11" s="215"/>
      <c r="F11" s="34"/>
      <c r="G11" s="34"/>
      <c r="H11" s="34"/>
      <c r="I11" s="216"/>
      <c r="J11" s="34"/>
      <c r="K11" s="35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34"/>
      <c r="X11" s="34"/>
      <c r="Y11" s="34"/>
      <c r="Z11" s="34"/>
    </row>
    <row r="12" spans="1:26" ht="15" hidden="1">
      <c r="A12" s="218"/>
      <c r="B12" s="219" t="s">
        <v>74</v>
      </c>
      <c r="C12" s="220" t="s">
        <v>75</v>
      </c>
      <c r="D12" s="221" t="s">
        <v>76</v>
      </c>
      <c r="E12" s="222">
        <v>6</v>
      </c>
      <c r="F12" s="223" t="s">
        <v>77</v>
      </c>
      <c r="G12" s="224">
        <v>5</v>
      </c>
      <c r="H12" s="223" t="s">
        <v>78</v>
      </c>
      <c r="I12" s="222">
        <v>4</v>
      </c>
      <c r="J12" s="14"/>
      <c r="K12" s="13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3"/>
      <c r="X12" s="3"/>
      <c r="Y12" s="3"/>
      <c r="Z12" s="3"/>
    </row>
    <row r="13" spans="1:26" ht="15" hidden="1">
      <c r="A13" s="3"/>
      <c r="B13" s="226"/>
      <c r="C13" s="220" t="s">
        <v>79</v>
      </c>
      <c r="D13" s="223" t="s">
        <v>80</v>
      </c>
      <c r="E13" s="227">
        <v>4</v>
      </c>
      <c r="F13" s="223" t="s">
        <v>81</v>
      </c>
      <c r="G13" s="224">
        <v>3</v>
      </c>
      <c r="H13" s="223" t="s">
        <v>76</v>
      </c>
      <c r="I13" s="222">
        <v>2</v>
      </c>
      <c r="J13" s="14"/>
      <c r="K13" s="1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14" ht="15" hidden="1">
      <c r="B14" s="226"/>
      <c r="C14" s="220" t="s">
        <v>82</v>
      </c>
      <c r="D14" s="221" t="s">
        <v>77</v>
      </c>
      <c r="E14" s="222">
        <v>6</v>
      </c>
      <c r="F14" s="223" t="s">
        <v>78</v>
      </c>
      <c r="G14" s="224">
        <v>1</v>
      </c>
      <c r="H14" s="223" t="s">
        <v>83</v>
      </c>
      <c r="I14" s="222">
        <v>5</v>
      </c>
      <c r="J14" s="14"/>
      <c r="K14" s="13"/>
      <c r="L14" s="228"/>
      <c r="M14" s="228"/>
      <c r="N14" s="228"/>
    </row>
    <row r="15" spans="2:14" ht="15" hidden="1">
      <c r="B15" s="226"/>
      <c r="C15" s="220" t="s">
        <v>84</v>
      </c>
      <c r="D15" s="223" t="s">
        <v>80</v>
      </c>
      <c r="E15" s="227">
        <v>5</v>
      </c>
      <c r="F15" s="223" t="s">
        <v>76</v>
      </c>
      <c r="G15" s="224">
        <v>4</v>
      </c>
      <c r="H15" s="223" t="s">
        <v>77</v>
      </c>
      <c r="I15" s="222">
        <v>3</v>
      </c>
      <c r="J15" s="14"/>
      <c r="K15" s="13"/>
      <c r="L15" s="228"/>
      <c r="M15" s="228"/>
      <c r="N15" s="228"/>
    </row>
    <row r="16" spans="2:14" ht="15" hidden="1">
      <c r="B16" s="226"/>
      <c r="C16" s="229" t="s">
        <v>85</v>
      </c>
      <c r="D16" s="230" t="s">
        <v>78</v>
      </c>
      <c r="E16" s="231">
        <v>6</v>
      </c>
      <c r="F16" s="232" t="s">
        <v>83</v>
      </c>
      <c r="G16" s="233">
        <v>2</v>
      </c>
      <c r="H16" s="223" t="s">
        <v>81</v>
      </c>
      <c r="I16" s="222">
        <v>1</v>
      </c>
      <c r="J16" s="14"/>
      <c r="K16" s="13"/>
      <c r="L16" s="228"/>
      <c r="M16" s="228"/>
      <c r="N16" s="228"/>
    </row>
    <row r="17" spans="1:24" s="36" customFormat="1" ht="15.75" customHeight="1">
      <c r="A17" s="33"/>
      <c r="B17" s="234" t="s">
        <v>86</v>
      </c>
      <c r="C17" s="235"/>
      <c r="D17" s="236"/>
      <c r="E17" s="236"/>
      <c r="F17" s="237"/>
      <c r="G17" s="238"/>
      <c r="H17" s="34"/>
      <c r="I17" s="34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34"/>
      <c r="V17" s="34"/>
      <c r="W17" s="34"/>
      <c r="X17" s="34"/>
    </row>
    <row r="18" spans="1:22" ht="15">
      <c r="A18" s="218"/>
      <c r="B18" s="219" t="s">
        <v>74</v>
      </c>
      <c r="C18" s="220" t="s">
        <v>75</v>
      </c>
      <c r="D18" s="221" t="s">
        <v>76</v>
      </c>
      <c r="E18" s="222">
        <v>4</v>
      </c>
      <c r="F18" s="223" t="s">
        <v>77</v>
      </c>
      <c r="G18" s="222">
        <v>3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3"/>
      <c r="T18" s="3"/>
      <c r="U18" s="3"/>
      <c r="V18" s="3"/>
    </row>
    <row r="19" spans="1:22" ht="15">
      <c r="A19" s="3"/>
      <c r="B19" s="226"/>
      <c r="C19" s="220" t="s">
        <v>79</v>
      </c>
      <c r="D19" s="223" t="s">
        <v>83</v>
      </c>
      <c r="E19" s="227">
        <v>3</v>
      </c>
      <c r="F19" s="223" t="s">
        <v>76</v>
      </c>
      <c r="G19" s="222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7" ht="15">
      <c r="B20" s="239"/>
      <c r="C20" s="220" t="s">
        <v>82</v>
      </c>
      <c r="D20" s="221" t="s">
        <v>77</v>
      </c>
      <c r="E20" s="222">
        <v>4</v>
      </c>
      <c r="F20" s="223" t="s">
        <v>78</v>
      </c>
      <c r="G20" s="222">
        <v>1</v>
      </c>
    </row>
    <row r="21" ht="9" customHeight="1"/>
    <row r="22" spans="1:8" ht="15.75">
      <c r="A22" s="240">
        <v>1</v>
      </c>
      <c r="B22" s="241" t="str">
        <f>B5</f>
        <v>Dörr</v>
      </c>
      <c r="C22" s="242" t="str">
        <f>C5</f>
        <v>Lukas</v>
      </c>
      <c r="D22" s="243">
        <f>J5</f>
        <v>3</v>
      </c>
      <c r="H22" s="1" t="s">
        <v>87</v>
      </c>
    </row>
    <row r="23" spans="1:8" ht="15.75">
      <c r="A23" s="240"/>
      <c r="B23" s="241" t="str">
        <f>B8</f>
        <v>Geißelhardt</v>
      </c>
      <c r="C23" s="242" t="str">
        <f>C8</f>
        <v>Gert</v>
      </c>
      <c r="D23" s="243">
        <f>K5</f>
        <v>0</v>
      </c>
      <c r="H23" s="1" t="s">
        <v>88</v>
      </c>
    </row>
    <row r="24" ht="9" customHeight="1"/>
    <row r="25" spans="1:8" ht="15.75">
      <c r="A25" s="240">
        <v>2</v>
      </c>
      <c r="B25" s="241" t="str">
        <f>B6</f>
        <v>Joch</v>
      </c>
      <c r="C25" s="242" t="str">
        <f>C6</f>
        <v>Felix</v>
      </c>
      <c r="D25" s="243">
        <f>H6</f>
        <v>3</v>
      </c>
      <c r="H25" s="1" t="s">
        <v>87</v>
      </c>
    </row>
    <row r="26" spans="1:8" ht="15.75">
      <c r="A26" s="240"/>
      <c r="B26" s="241" t="str">
        <f>B7</f>
        <v>Siegmann</v>
      </c>
      <c r="C26" s="242" t="str">
        <f>C7</f>
        <v>David</v>
      </c>
      <c r="D26" s="243">
        <f>I6</f>
        <v>0</v>
      </c>
      <c r="H26" s="1" t="s">
        <v>89</v>
      </c>
    </row>
    <row r="27" ht="9" customHeight="1"/>
    <row r="28" spans="1:8" ht="15.75">
      <c r="A28" s="240">
        <v>3</v>
      </c>
      <c r="B28" s="241" t="str">
        <f>B8</f>
        <v>Geißelhardt</v>
      </c>
      <c r="C28" s="242" t="str">
        <f>C8</f>
        <v>Gert</v>
      </c>
      <c r="D28" s="243">
        <f>K7</f>
        <v>0</v>
      </c>
      <c r="H28" s="1" t="s">
        <v>88</v>
      </c>
    </row>
    <row r="29" spans="1:8" ht="15.75">
      <c r="A29" s="240"/>
      <c r="B29" s="241" t="str">
        <f>B7</f>
        <v>Siegmann</v>
      </c>
      <c r="C29" s="242" t="str">
        <f>C7</f>
        <v>David</v>
      </c>
      <c r="D29" s="243">
        <f>J7</f>
        <v>3</v>
      </c>
      <c r="H29" s="1" t="s">
        <v>89</v>
      </c>
    </row>
    <row r="30" ht="9" customHeight="1"/>
    <row r="31" spans="1:8" ht="15.75">
      <c r="A31" s="240">
        <v>4</v>
      </c>
      <c r="B31" s="241" t="str">
        <f>B5</f>
        <v>Dörr</v>
      </c>
      <c r="C31" s="242" t="str">
        <f>C5</f>
        <v>Lukas</v>
      </c>
      <c r="D31" s="243">
        <f>F5</f>
        <v>3</v>
      </c>
      <c r="H31" s="1" t="s">
        <v>87</v>
      </c>
    </row>
    <row r="32" spans="1:8" ht="15.75">
      <c r="A32" s="240"/>
      <c r="B32" s="241" t="str">
        <f>B6</f>
        <v>Joch</v>
      </c>
      <c r="C32" s="242" t="str">
        <f>C6</f>
        <v>Felix</v>
      </c>
      <c r="D32" s="243">
        <f>G5</f>
        <v>2</v>
      </c>
      <c r="H32" s="1" t="s">
        <v>87</v>
      </c>
    </row>
    <row r="33" ht="9" customHeight="1"/>
    <row r="34" spans="1:8" ht="15.75">
      <c r="A34" s="240">
        <v>5</v>
      </c>
      <c r="B34" s="241" t="str">
        <f>B6</f>
        <v>Joch</v>
      </c>
      <c r="C34" s="242" t="str">
        <f>C6</f>
        <v>Felix</v>
      </c>
      <c r="D34" s="243">
        <f>J6</f>
        <v>3</v>
      </c>
      <c r="H34" s="1" t="s">
        <v>87</v>
      </c>
    </row>
    <row r="35" spans="1:8" ht="15.75">
      <c r="A35" s="240"/>
      <c r="B35" s="241" t="str">
        <f>B8</f>
        <v>Geißelhardt</v>
      </c>
      <c r="C35" s="242" t="str">
        <f>C8</f>
        <v>Gert</v>
      </c>
      <c r="D35" s="243">
        <f>K6</f>
        <v>0</v>
      </c>
      <c r="H35" s="1" t="s">
        <v>88</v>
      </c>
    </row>
    <row r="36" ht="9" customHeight="1"/>
    <row r="37" spans="1:8" ht="15.75">
      <c r="A37" s="240">
        <v>6</v>
      </c>
      <c r="B37" s="241" t="str">
        <f>B7</f>
        <v>Siegmann</v>
      </c>
      <c r="C37" s="242" t="str">
        <f>C7</f>
        <v>David</v>
      </c>
      <c r="D37" s="243">
        <f>I5</f>
        <v>2</v>
      </c>
      <c r="H37" s="1" t="s">
        <v>89</v>
      </c>
    </row>
    <row r="38" spans="1:8" ht="15.75">
      <c r="A38" s="240"/>
      <c r="B38" s="241" t="str">
        <f>B5</f>
        <v>Dörr</v>
      </c>
      <c r="C38" s="242" t="str">
        <f>C5</f>
        <v>Lukas</v>
      </c>
      <c r="D38" s="243">
        <f>H5</f>
        <v>3</v>
      </c>
      <c r="H38" s="1" t="s">
        <v>87</v>
      </c>
    </row>
    <row r="39" spans="2:4" ht="9" customHeight="1">
      <c r="B39" s="94"/>
      <c r="C39" s="94"/>
      <c r="D39" s="244"/>
    </row>
    <row r="41" spans="1:26" ht="21.75" customHeight="1">
      <c r="A41" s="3"/>
      <c r="B41" s="32" t="s">
        <v>19</v>
      </c>
      <c r="C41" s="32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1" t="s">
        <v>8</v>
      </c>
      <c r="W41" s="3"/>
      <c r="X41" s="3"/>
      <c r="Y41" s="3"/>
      <c r="Z41" s="3"/>
    </row>
    <row r="42" spans="1:26" ht="19.5" customHeight="1" thickBot="1">
      <c r="A42" s="15"/>
      <c r="B42" s="29" t="s">
        <v>10</v>
      </c>
      <c r="C42" s="30" t="s">
        <v>11</v>
      </c>
      <c r="D42" s="16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2" ht="105" customHeight="1" thickBot="1">
      <c r="A43" s="51"/>
      <c r="B43" s="59" t="s">
        <v>9</v>
      </c>
      <c r="C43" s="100" t="s">
        <v>45</v>
      </c>
      <c r="D43" s="25" t="str">
        <f>B45</f>
        <v>Gleich</v>
      </c>
      <c r="E43" s="26" t="str">
        <f>C45</f>
        <v>Robert</v>
      </c>
      <c r="F43" s="25" t="str">
        <f>B46</f>
        <v>Schleißinger</v>
      </c>
      <c r="G43" s="26" t="str">
        <f>C46</f>
        <v>Patrick</v>
      </c>
      <c r="H43" s="25" t="str">
        <f>B47</f>
        <v>Preuhs</v>
      </c>
      <c r="I43" s="26" t="str">
        <f>C47</f>
        <v>Markus</v>
      </c>
      <c r="J43" s="25" t="str">
        <f>B48</f>
        <v>Daitche</v>
      </c>
      <c r="K43" s="26" t="str">
        <f>C48</f>
        <v>Eugen</v>
      </c>
      <c r="L43" s="25" t="str">
        <f>B49</f>
        <v>Hemmrich</v>
      </c>
      <c r="M43" s="26" t="str">
        <f>C49</f>
        <v>Marcel</v>
      </c>
      <c r="N43" s="25">
        <f>B50</f>
        <v>0</v>
      </c>
      <c r="O43" s="27">
        <f>C50</f>
        <v>0</v>
      </c>
      <c r="P43" s="201" t="s">
        <v>2</v>
      </c>
      <c r="Q43" s="209" t="s">
        <v>4</v>
      </c>
      <c r="R43" s="194" t="s">
        <v>5</v>
      </c>
      <c r="S43" s="209" t="s">
        <v>6</v>
      </c>
      <c r="T43" s="194" t="s">
        <v>7</v>
      </c>
      <c r="U43" s="196" t="s">
        <v>12</v>
      </c>
      <c r="V43" s="206" t="s">
        <v>3</v>
      </c>
    </row>
    <row r="44" spans="1:22" ht="21.75" customHeight="1" thickBot="1">
      <c r="A44" s="52"/>
      <c r="B44" s="61" t="s">
        <v>0</v>
      </c>
      <c r="C44" s="62" t="s">
        <v>1</v>
      </c>
      <c r="D44" s="63">
        <v>1</v>
      </c>
      <c r="E44" s="64"/>
      <c r="F44" s="65">
        <v>2</v>
      </c>
      <c r="G44" s="66"/>
      <c r="H44" s="65">
        <v>3</v>
      </c>
      <c r="I44" s="66"/>
      <c r="J44" s="65">
        <v>4</v>
      </c>
      <c r="K44" s="66"/>
      <c r="L44" s="65">
        <v>5</v>
      </c>
      <c r="M44" s="66"/>
      <c r="N44" s="65">
        <v>6</v>
      </c>
      <c r="O44" s="67"/>
      <c r="P44" s="208"/>
      <c r="Q44" s="210"/>
      <c r="R44" s="211"/>
      <c r="S44" s="210"/>
      <c r="T44" s="211"/>
      <c r="U44" s="212"/>
      <c r="V44" s="207"/>
    </row>
    <row r="45" spans="1:22" ht="21.75" customHeight="1">
      <c r="A45" s="28">
        <v>1</v>
      </c>
      <c r="B45" s="72" t="s">
        <v>31</v>
      </c>
      <c r="C45" s="73" t="s">
        <v>30</v>
      </c>
      <c r="D45" s="74"/>
      <c r="E45" s="115"/>
      <c r="F45" s="101">
        <v>3</v>
      </c>
      <c r="G45" s="102">
        <v>1</v>
      </c>
      <c r="H45" s="101">
        <v>0</v>
      </c>
      <c r="I45" s="102">
        <v>3</v>
      </c>
      <c r="J45" s="101">
        <v>3</v>
      </c>
      <c r="K45" s="102">
        <v>0</v>
      </c>
      <c r="L45" s="101">
        <v>3</v>
      </c>
      <c r="M45" s="102">
        <v>0</v>
      </c>
      <c r="N45" s="53"/>
      <c r="O45" s="55"/>
      <c r="P45" s="103">
        <f aca="true" t="shared" si="4" ref="P45:P50">SUM(IF(J45="",0,1),IF(L45="",0,1),IF(N45="",0,1),IF(H45="",0,1),IF(F45="",0,1),IF(D45="",0,1))</f>
        <v>4</v>
      </c>
      <c r="Q45" s="104">
        <f>SUM(N45+L45+J45+H45+F45)</f>
        <v>9</v>
      </c>
      <c r="R45" s="105">
        <f>SUM(O45+M45+K45+I45+G45)</f>
        <v>4</v>
      </c>
      <c r="S45" s="106">
        <f aca="true" t="shared" si="5" ref="S45:S50">SUM(IF(J45&gt;K45,1,0),IF(L45&gt;M45,1,0),IF(N45&gt;O45,1,0),IF(H45&gt;I45,1,0),IF(D45&gt;E45,1,0),IF(F45&gt;G45,1,0),)</f>
        <v>3</v>
      </c>
      <c r="T45" s="105">
        <f aca="true" t="shared" si="6" ref="T45:T50">P45-S45</f>
        <v>1</v>
      </c>
      <c r="U45" s="107">
        <f aca="true" t="shared" si="7" ref="U45:U50">SUM(Q45-R45)</f>
        <v>5</v>
      </c>
      <c r="V45" s="46">
        <v>2</v>
      </c>
    </row>
    <row r="46" spans="1:22" ht="21.75" customHeight="1">
      <c r="A46" s="17">
        <v>2</v>
      </c>
      <c r="B46" s="70" t="s">
        <v>46</v>
      </c>
      <c r="C46" s="71" t="s">
        <v>47</v>
      </c>
      <c r="D46" s="75">
        <f>(IF(G45="","",G45))</f>
        <v>1</v>
      </c>
      <c r="E46" s="79">
        <f>(IF(F45="","",F45))</f>
        <v>3</v>
      </c>
      <c r="F46" s="116"/>
      <c r="G46" s="117"/>
      <c r="H46" s="108">
        <v>0</v>
      </c>
      <c r="I46" s="109">
        <v>3</v>
      </c>
      <c r="J46" s="108">
        <v>2</v>
      </c>
      <c r="K46" s="109">
        <v>3</v>
      </c>
      <c r="L46" s="108">
        <v>3</v>
      </c>
      <c r="M46" s="109">
        <v>0</v>
      </c>
      <c r="N46" s="57"/>
      <c r="O46" s="58"/>
      <c r="P46" s="110">
        <f t="shared" si="4"/>
        <v>4</v>
      </c>
      <c r="Q46" s="111">
        <f>SUM(N46+L46+J46+H46+G45)</f>
        <v>6</v>
      </c>
      <c r="R46" s="112">
        <f>SUM(O46+M46+K46+I46+F45)</f>
        <v>9</v>
      </c>
      <c r="S46" s="113">
        <f t="shared" si="5"/>
        <v>1</v>
      </c>
      <c r="T46" s="112">
        <f t="shared" si="6"/>
        <v>3</v>
      </c>
      <c r="U46" s="114">
        <f t="shared" si="7"/>
        <v>-3</v>
      </c>
      <c r="V46" s="47">
        <v>4</v>
      </c>
    </row>
    <row r="47" spans="1:22" ht="21.75" customHeight="1">
      <c r="A47" s="17">
        <v>3</v>
      </c>
      <c r="B47" s="70" t="s">
        <v>20</v>
      </c>
      <c r="C47" s="71" t="s">
        <v>15</v>
      </c>
      <c r="D47" s="75">
        <f>(IF(I45="","",I45))</f>
        <v>3</v>
      </c>
      <c r="E47" s="79">
        <f>(IF(H45="","",H45))</f>
        <v>0</v>
      </c>
      <c r="F47" s="75">
        <f>(IF(I46="","",I46))</f>
        <v>3</v>
      </c>
      <c r="G47" s="79">
        <f>(IF(H46="","",H46))</f>
        <v>0</v>
      </c>
      <c r="H47" s="118"/>
      <c r="I47" s="119"/>
      <c r="J47" s="108">
        <v>3</v>
      </c>
      <c r="K47" s="109">
        <v>1</v>
      </c>
      <c r="L47" s="108">
        <v>3</v>
      </c>
      <c r="M47" s="109">
        <v>0</v>
      </c>
      <c r="N47" s="57"/>
      <c r="O47" s="58"/>
      <c r="P47" s="110">
        <f t="shared" si="4"/>
        <v>4</v>
      </c>
      <c r="Q47" s="111">
        <f>SUM(N47+L47+J47+I46+I45)</f>
        <v>12</v>
      </c>
      <c r="R47" s="112">
        <f>SUM(O47+M47+K47+H46+H45)</f>
        <v>1</v>
      </c>
      <c r="S47" s="113">
        <f t="shared" si="5"/>
        <v>4</v>
      </c>
      <c r="T47" s="112">
        <f t="shared" si="6"/>
        <v>0</v>
      </c>
      <c r="U47" s="114">
        <f t="shared" si="7"/>
        <v>11</v>
      </c>
      <c r="V47" s="47">
        <v>1</v>
      </c>
    </row>
    <row r="48" spans="1:22" ht="21.75" customHeight="1">
      <c r="A48" s="17">
        <v>4</v>
      </c>
      <c r="B48" s="70" t="s">
        <v>48</v>
      </c>
      <c r="C48" s="71" t="s">
        <v>49</v>
      </c>
      <c r="D48" s="75">
        <f>(IF(K45="","",K45))</f>
        <v>0</v>
      </c>
      <c r="E48" s="79">
        <f>(IF(J45="","",J45))</f>
        <v>3</v>
      </c>
      <c r="F48" s="75">
        <f>(IF(K46="","",K46))</f>
        <v>3</v>
      </c>
      <c r="G48" s="79">
        <f>(IF(J46="","",J46))</f>
        <v>2</v>
      </c>
      <c r="H48" s="75">
        <f>(IF(K47="","",K47))</f>
        <v>1</v>
      </c>
      <c r="I48" s="79">
        <f>(IF(J47="","",J47))</f>
        <v>3</v>
      </c>
      <c r="J48" s="118"/>
      <c r="K48" s="119"/>
      <c r="L48" s="108">
        <v>3</v>
      </c>
      <c r="M48" s="109">
        <v>0</v>
      </c>
      <c r="N48" s="57"/>
      <c r="O48" s="58"/>
      <c r="P48" s="110">
        <f t="shared" si="4"/>
        <v>4</v>
      </c>
      <c r="Q48" s="111">
        <f>SUM(N48+L48+K47+K46+K45)</f>
        <v>7</v>
      </c>
      <c r="R48" s="112">
        <f>SUM(O48+M48,J45:J47)</f>
        <v>8</v>
      </c>
      <c r="S48" s="113">
        <f t="shared" si="5"/>
        <v>2</v>
      </c>
      <c r="T48" s="112">
        <f t="shared" si="6"/>
        <v>2</v>
      </c>
      <c r="U48" s="114">
        <f t="shared" si="7"/>
        <v>-1</v>
      </c>
      <c r="V48" s="47">
        <v>3</v>
      </c>
    </row>
    <row r="49" spans="1:22" ht="21.75" customHeight="1">
      <c r="A49" s="17">
        <v>5</v>
      </c>
      <c r="B49" s="70" t="s">
        <v>50</v>
      </c>
      <c r="C49" s="71" t="s">
        <v>51</v>
      </c>
      <c r="D49" s="75">
        <f>(IF(M45="","",M45))</f>
        <v>0</v>
      </c>
      <c r="E49" s="79">
        <f>(IF(L45="","",L45))</f>
        <v>3</v>
      </c>
      <c r="F49" s="75">
        <f>(IF(M46="","",M46))</f>
        <v>0</v>
      </c>
      <c r="G49" s="79">
        <f>(IF(L46="","",L46))</f>
        <v>3</v>
      </c>
      <c r="H49" s="75">
        <f>(IF(M47="","",M47))</f>
        <v>0</v>
      </c>
      <c r="I49" s="79">
        <f>(IF(L47="","",L47))</f>
        <v>3</v>
      </c>
      <c r="J49" s="75">
        <f>(IF(M48="","",M48))</f>
        <v>0</v>
      </c>
      <c r="K49" s="79">
        <f>(IF(L48="","",L48))</f>
        <v>3</v>
      </c>
      <c r="L49" s="118"/>
      <c r="M49" s="119"/>
      <c r="N49" s="57"/>
      <c r="O49" s="58"/>
      <c r="P49" s="110">
        <f t="shared" si="4"/>
        <v>4</v>
      </c>
      <c r="Q49" s="111">
        <f>SUM(N49,M45:M48)</f>
        <v>0</v>
      </c>
      <c r="R49" s="112">
        <f>SUM(O49,L45:L48)</f>
        <v>12</v>
      </c>
      <c r="S49" s="113">
        <f t="shared" si="5"/>
        <v>0</v>
      </c>
      <c r="T49" s="112">
        <f t="shared" si="6"/>
        <v>4</v>
      </c>
      <c r="U49" s="114">
        <f t="shared" si="7"/>
        <v>-12</v>
      </c>
      <c r="V49" s="47">
        <v>5</v>
      </c>
    </row>
    <row r="50" spans="1:22" ht="21.75" customHeight="1" thickBot="1">
      <c r="A50" s="18">
        <v>6</v>
      </c>
      <c r="B50" s="90"/>
      <c r="C50" s="91"/>
      <c r="D50" s="19">
        <f>(IF(O45="","",O45))</f>
      </c>
      <c r="E50" s="20">
        <f>(IF(N45="","",N45))</f>
      </c>
      <c r="F50" s="19">
        <f>(IF(O46="","",O46))</f>
      </c>
      <c r="G50" s="20">
        <f>(IF(N46="","",N46))</f>
      </c>
      <c r="H50" s="19">
        <f>(IF(O47="","",O47))</f>
      </c>
      <c r="I50" s="20">
        <f>(IF(N47="","",N47))</f>
      </c>
      <c r="J50" s="19">
        <f>(IF(O48="","",O48))</f>
      </c>
      <c r="K50" s="20">
        <f>(IF(N48="","",N48))</f>
      </c>
      <c r="L50" s="19">
        <f>(IF(O49="","",O49))</f>
      </c>
      <c r="M50" s="20">
        <f>(IF(N49="","",N49))</f>
      </c>
      <c r="N50" s="21"/>
      <c r="O50" s="22"/>
      <c r="P50" s="24">
        <f t="shared" si="4"/>
        <v>0</v>
      </c>
      <c r="Q50" s="43">
        <f>SUM(O45:O49)</f>
        <v>0</v>
      </c>
      <c r="R50" s="44">
        <f>SUM(N45:N49)</f>
        <v>0</v>
      </c>
      <c r="S50" s="45">
        <f t="shared" si="5"/>
        <v>0</v>
      </c>
      <c r="T50" s="44">
        <f t="shared" si="6"/>
        <v>0</v>
      </c>
      <c r="U50" s="50">
        <f t="shared" si="7"/>
        <v>0</v>
      </c>
      <c r="V50" s="48"/>
    </row>
    <row r="51" spans="1:26" s="36" customFormat="1" ht="15.75" customHeight="1">
      <c r="A51" s="33"/>
      <c r="B51" s="213" t="s">
        <v>73</v>
      </c>
      <c r="C51" s="214"/>
      <c r="D51" s="215"/>
      <c r="E51" s="215"/>
      <c r="F51" s="34"/>
      <c r="G51" s="34"/>
      <c r="H51" s="34"/>
      <c r="I51" s="216"/>
      <c r="J51" s="34"/>
      <c r="K51" s="35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34"/>
      <c r="X51" s="34"/>
      <c r="Y51" s="34"/>
      <c r="Z51" s="34"/>
    </row>
    <row r="52" spans="1:26" ht="15">
      <c r="A52" s="218"/>
      <c r="B52" s="219" t="s">
        <v>74</v>
      </c>
      <c r="C52" s="220" t="s">
        <v>75</v>
      </c>
      <c r="D52" s="251" t="s">
        <v>76</v>
      </c>
      <c r="E52" s="252">
        <v>6</v>
      </c>
      <c r="F52" s="223" t="s">
        <v>77</v>
      </c>
      <c r="G52" s="224">
        <v>5</v>
      </c>
      <c r="H52" s="223" t="s">
        <v>78</v>
      </c>
      <c r="I52" s="222">
        <v>4</v>
      </c>
      <c r="J52" s="14"/>
      <c r="K52" s="13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3"/>
      <c r="X52" s="3"/>
      <c r="Y52" s="3"/>
      <c r="Z52" s="3"/>
    </row>
    <row r="53" spans="1:26" ht="15">
      <c r="A53" s="3"/>
      <c r="B53" s="226"/>
      <c r="C53" s="220" t="s">
        <v>79</v>
      </c>
      <c r="D53" s="253" t="s">
        <v>80</v>
      </c>
      <c r="E53" s="254">
        <v>4</v>
      </c>
      <c r="F53" s="223" t="s">
        <v>81</v>
      </c>
      <c r="G53" s="224">
        <v>3</v>
      </c>
      <c r="H53" s="223" t="s">
        <v>76</v>
      </c>
      <c r="I53" s="222">
        <v>2</v>
      </c>
      <c r="J53" s="14"/>
      <c r="K53" s="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14" ht="15">
      <c r="B54" s="226"/>
      <c r="C54" s="220" t="s">
        <v>82</v>
      </c>
      <c r="D54" s="251" t="s">
        <v>77</v>
      </c>
      <c r="E54" s="252">
        <v>6</v>
      </c>
      <c r="F54" s="223" t="s">
        <v>78</v>
      </c>
      <c r="G54" s="224">
        <v>1</v>
      </c>
      <c r="H54" s="223" t="s">
        <v>83</v>
      </c>
      <c r="I54" s="222">
        <v>5</v>
      </c>
      <c r="J54" s="14"/>
      <c r="K54" s="13"/>
      <c r="L54" s="228"/>
      <c r="M54" s="228"/>
      <c r="N54" s="228"/>
    </row>
    <row r="55" spans="2:14" ht="15">
      <c r="B55" s="226"/>
      <c r="C55" s="220" t="s">
        <v>84</v>
      </c>
      <c r="D55" s="253" t="s">
        <v>80</v>
      </c>
      <c r="E55" s="254">
        <v>5</v>
      </c>
      <c r="F55" s="223" t="s">
        <v>76</v>
      </c>
      <c r="G55" s="224">
        <v>4</v>
      </c>
      <c r="H55" s="223" t="s">
        <v>77</v>
      </c>
      <c r="I55" s="222">
        <v>3</v>
      </c>
      <c r="J55" s="14"/>
      <c r="K55" s="13"/>
      <c r="L55" s="228"/>
      <c r="M55" s="228"/>
      <c r="N55" s="228"/>
    </row>
    <row r="56" spans="2:14" ht="15">
      <c r="B56" s="239"/>
      <c r="C56" s="220" t="s">
        <v>85</v>
      </c>
      <c r="D56" s="251" t="s">
        <v>78</v>
      </c>
      <c r="E56" s="252">
        <v>6</v>
      </c>
      <c r="F56" s="223" t="s">
        <v>83</v>
      </c>
      <c r="G56" s="224">
        <v>2</v>
      </c>
      <c r="H56" s="223" t="s">
        <v>81</v>
      </c>
      <c r="I56" s="222">
        <v>1</v>
      </c>
      <c r="J56" s="14"/>
      <c r="K56" s="13"/>
      <c r="L56" s="228"/>
      <c r="M56" s="228"/>
      <c r="N56" s="228"/>
    </row>
    <row r="57" spans="1:24" s="36" customFormat="1" ht="15.75" customHeight="1" hidden="1">
      <c r="A57" s="33"/>
      <c r="B57" s="234" t="s">
        <v>86</v>
      </c>
      <c r="C57" s="235"/>
      <c r="D57" s="236"/>
      <c r="E57" s="236"/>
      <c r="F57" s="237"/>
      <c r="G57" s="238"/>
      <c r="H57" s="34"/>
      <c r="I57" s="34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34"/>
      <c r="V57" s="34"/>
      <c r="W57" s="34"/>
      <c r="X57" s="34"/>
    </row>
    <row r="58" spans="1:22" ht="15" hidden="1">
      <c r="A58" s="218"/>
      <c r="B58" s="219" t="s">
        <v>74</v>
      </c>
      <c r="C58" s="220" t="s">
        <v>75</v>
      </c>
      <c r="D58" s="221" t="s">
        <v>76</v>
      </c>
      <c r="E58" s="222">
        <v>4</v>
      </c>
      <c r="F58" s="223" t="s">
        <v>77</v>
      </c>
      <c r="G58" s="222">
        <v>3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3"/>
      <c r="T58" s="3"/>
      <c r="U58" s="3"/>
      <c r="V58" s="3"/>
    </row>
    <row r="59" spans="1:22" ht="15" hidden="1">
      <c r="A59" s="3"/>
      <c r="B59" s="226"/>
      <c r="C59" s="220" t="s">
        <v>79</v>
      </c>
      <c r="D59" s="223" t="s">
        <v>83</v>
      </c>
      <c r="E59" s="227">
        <v>3</v>
      </c>
      <c r="F59" s="223" t="s">
        <v>76</v>
      </c>
      <c r="G59" s="222">
        <v>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7" ht="15" hidden="1">
      <c r="B60" s="239"/>
      <c r="C60" s="220" t="s">
        <v>82</v>
      </c>
      <c r="D60" s="221" t="s">
        <v>77</v>
      </c>
      <c r="E60" s="222">
        <v>4</v>
      </c>
      <c r="F60" s="223" t="s">
        <v>78</v>
      </c>
      <c r="G60" s="222">
        <v>1</v>
      </c>
    </row>
    <row r="61" ht="9" customHeight="1"/>
    <row r="62" spans="1:8" ht="15">
      <c r="A62" s="240">
        <v>1</v>
      </c>
      <c r="B62" s="77" t="str">
        <f>B46</f>
        <v>Schleißinger</v>
      </c>
      <c r="C62" s="78" t="str">
        <f>C46</f>
        <v>Patrick</v>
      </c>
      <c r="D62" s="79">
        <f>L46</f>
        <v>3</v>
      </c>
      <c r="H62" s="1" t="s">
        <v>87</v>
      </c>
    </row>
    <row r="63" spans="1:8" ht="15">
      <c r="A63" s="240"/>
      <c r="B63" s="80" t="str">
        <f>B49</f>
        <v>Hemmrich</v>
      </c>
      <c r="C63" s="81" t="str">
        <f>C49</f>
        <v>Marcel</v>
      </c>
      <c r="D63" s="82">
        <f>M46</f>
        <v>0</v>
      </c>
      <c r="H63" s="1" t="s">
        <v>90</v>
      </c>
    </row>
    <row r="64" spans="2:4" ht="9" customHeight="1">
      <c r="B64" s="83"/>
      <c r="C64" s="83"/>
      <c r="D64" s="84"/>
    </row>
    <row r="65" spans="1:8" ht="15">
      <c r="A65" s="240">
        <v>2</v>
      </c>
      <c r="B65" s="77" t="str">
        <f>B47</f>
        <v>Preuhs</v>
      </c>
      <c r="C65" s="78" t="str">
        <f>C47</f>
        <v>Markus</v>
      </c>
      <c r="D65" s="79">
        <f>J47</f>
        <v>3</v>
      </c>
      <c r="H65" s="1" t="s">
        <v>91</v>
      </c>
    </row>
    <row r="66" spans="1:8" ht="15">
      <c r="A66" s="240"/>
      <c r="B66" s="80" t="str">
        <f>B48</f>
        <v>Daitche</v>
      </c>
      <c r="C66" s="81" t="str">
        <f>C48</f>
        <v>Eugen</v>
      </c>
      <c r="D66" s="82">
        <f>K47</f>
        <v>1</v>
      </c>
      <c r="E66" s="245"/>
      <c r="F66" s="3"/>
      <c r="G66" s="3"/>
      <c r="H66" s="1" t="s">
        <v>92</v>
      </c>
    </row>
    <row r="67" spans="2:4" ht="9" customHeight="1">
      <c r="B67" s="83"/>
      <c r="C67" s="83"/>
      <c r="D67" s="84"/>
    </row>
    <row r="68" spans="1:8" ht="15">
      <c r="A68" s="240">
        <v>3</v>
      </c>
      <c r="B68" s="77" t="str">
        <f>B49</f>
        <v>Hemmrich</v>
      </c>
      <c r="C68" s="78" t="str">
        <f>C49</f>
        <v>Marcel</v>
      </c>
      <c r="D68" s="79">
        <f>M47</f>
        <v>0</v>
      </c>
      <c r="H68" s="1" t="s">
        <v>90</v>
      </c>
    </row>
    <row r="69" spans="1:8" ht="15">
      <c r="A69" s="240"/>
      <c r="B69" s="80" t="str">
        <f>B47</f>
        <v>Preuhs</v>
      </c>
      <c r="C69" s="81" t="str">
        <f>C47</f>
        <v>Markus</v>
      </c>
      <c r="D69" s="82">
        <f>L47</f>
        <v>3</v>
      </c>
      <c r="H69" s="1" t="s">
        <v>91</v>
      </c>
    </row>
    <row r="70" spans="2:4" ht="9" customHeight="1">
      <c r="B70" s="83"/>
      <c r="C70" s="83"/>
      <c r="D70" s="84"/>
    </row>
    <row r="71" spans="1:8" ht="15">
      <c r="A71" s="240">
        <v>4</v>
      </c>
      <c r="B71" s="77" t="str">
        <f>B45</f>
        <v>Gleich</v>
      </c>
      <c r="C71" s="78" t="str">
        <f>C45</f>
        <v>Robert</v>
      </c>
      <c r="D71" s="79">
        <f>F45</f>
        <v>3</v>
      </c>
      <c r="H71" s="1" t="s">
        <v>89</v>
      </c>
    </row>
    <row r="72" spans="1:8" ht="15">
      <c r="A72" s="240"/>
      <c r="B72" s="80" t="str">
        <f>B46</f>
        <v>Schleißinger</v>
      </c>
      <c r="C72" s="81" t="str">
        <f>C46</f>
        <v>Patrick</v>
      </c>
      <c r="D72" s="82">
        <f>G45</f>
        <v>1</v>
      </c>
      <c r="H72" s="1" t="s">
        <v>87</v>
      </c>
    </row>
    <row r="73" spans="2:4" ht="9" customHeight="1">
      <c r="B73" s="83"/>
      <c r="C73" s="83"/>
      <c r="D73" s="84"/>
    </row>
    <row r="74" spans="1:8" ht="15">
      <c r="A74" s="240">
        <v>5</v>
      </c>
      <c r="B74" s="77" t="str">
        <f>B47</f>
        <v>Preuhs</v>
      </c>
      <c r="C74" s="78" t="str">
        <f>C47</f>
        <v>Markus</v>
      </c>
      <c r="D74" s="79">
        <f>I45</f>
        <v>3</v>
      </c>
      <c r="H74" s="1" t="s">
        <v>91</v>
      </c>
    </row>
    <row r="75" spans="1:8" ht="15">
      <c r="A75" s="240"/>
      <c r="B75" s="80" t="str">
        <f>B45</f>
        <v>Gleich</v>
      </c>
      <c r="C75" s="81" t="str">
        <f>C45</f>
        <v>Robert</v>
      </c>
      <c r="D75" s="82">
        <f>H45</f>
        <v>0</v>
      </c>
      <c r="H75" s="1" t="s">
        <v>89</v>
      </c>
    </row>
    <row r="76" spans="2:4" ht="9" customHeight="1">
      <c r="B76" s="83"/>
      <c r="C76" s="83"/>
      <c r="D76" s="84"/>
    </row>
    <row r="77" spans="1:8" ht="15">
      <c r="A77" s="240">
        <v>6</v>
      </c>
      <c r="B77" s="77" t="str">
        <f>B48</f>
        <v>Daitche</v>
      </c>
      <c r="C77" s="78" t="str">
        <f>C48</f>
        <v>Eugen</v>
      </c>
      <c r="D77" s="79">
        <f>L48</f>
        <v>3</v>
      </c>
      <c r="H77" s="1" t="s">
        <v>92</v>
      </c>
    </row>
    <row r="78" spans="1:8" ht="15">
      <c r="A78" s="240"/>
      <c r="B78" s="80" t="str">
        <f>B49</f>
        <v>Hemmrich</v>
      </c>
      <c r="C78" s="81" t="str">
        <f>C49</f>
        <v>Marcel</v>
      </c>
      <c r="D78" s="82">
        <f>M48</f>
        <v>0</v>
      </c>
      <c r="H78" s="1" t="s">
        <v>90</v>
      </c>
    </row>
    <row r="79" spans="2:4" ht="9" customHeight="1">
      <c r="B79" s="83"/>
      <c r="C79" s="83"/>
      <c r="D79" s="84"/>
    </row>
    <row r="80" spans="1:8" ht="15">
      <c r="A80" s="240">
        <v>7</v>
      </c>
      <c r="B80" s="77" t="str">
        <f>B45</f>
        <v>Gleich</v>
      </c>
      <c r="C80" s="78" t="str">
        <f>C45</f>
        <v>Robert</v>
      </c>
      <c r="D80" s="79">
        <f>J45</f>
        <v>3</v>
      </c>
      <c r="H80" s="1" t="s">
        <v>89</v>
      </c>
    </row>
    <row r="81" spans="1:8" ht="15">
      <c r="A81" s="240"/>
      <c r="B81" s="77" t="str">
        <f>B48</f>
        <v>Daitche</v>
      </c>
      <c r="C81" s="78" t="str">
        <f>C48</f>
        <v>Eugen</v>
      </c>
      <c r="D81" s="79">
        <f>K45</f>
        <v>0</v>
      </c>
      <c r="H81" s="1" t="s">
        <v>92</v>
      </c>
    </row>
    <row r="82" spans="2:4" ht="9" customHeight="1">
      <c r="B82" s="83"/>
      <c r="C82" s="83"/>
      <c r="D82" s="84"/>
    </row>
    <row r="83" spans="1:8" ht="15">
      <c r="A83" s="240">
        <v>8</v>
      </c>
      <c r="B83" s="77" t="str">
        <f>B46</f>
        <v>Schleißinger</v>
      </c>
      <c r="C83" s="78" t="str">
        <f>C46</f>
        <v>Patrick</v>
      </c>
      <c r="D83" s="79">
        <f>H46</f>
        <v>0</v>
      </c>
      <c r="H83" s="1" t="s">
        <v>87</v>
      </c>
    </row>
    <row r="84" spans="1:8" ht="15">
      <c r="A84" s="240"/>
      <c r="B84" s="80" t="str">
        <f>B47</f>
        <v>Preuhs</v>
      </c>
      <c r="C84" s="81" t="str">
        <f>C47</f>
        <v>Markus</v>
      </c>
      <c r="D84" s="82">
        <f>I46</f>
        <v>3</v>
      </c>
      <c r="H84" s="1" t="s">
        <v>91</v>
      </c>
    </row>
    <row r="85" spans="2:4" ht="9" customHeight="1">
      <c r="B85" s="83"/>
      <c r="C85" s="83"/>
      <c r="D85" s="84"/>
    </row>
    <row r="86" spans="1:8" ht="15">
      <c r="A86" s="240">
        <v>9</v>
      </c>
      <c r="B86" s="77" t="str">
        <f>B48</f>
        <v>Daitche</v>
      </c>
      <c r="C86" s="78" t="str">
        <f>C48</f>
        <v>Eugen</v>
      </c>
      <c r="D86" s="79">
        <f>K46</f>
        <v>3</v>
      </c>
      <c r="H86" s="1" t="s">
        <v>92</v>
      </c>
    </row>
    <row r="87" spans="1:8" ht="15">
      <c r="A87" s="240"/>
      <c r="B87" s="77" t="str">
        <f>B46</f>
        <v>Schleißinger</v>
      </c>
      <c r="C87" s="78" t="str">
        <f>C46</f>
        <v>Patrick</v>
      </c>
      <c r="D87" s="79">
        <f>J46</f>
        <v>2</v>
      </c>
      <c r="H87" s="1" t="s">
        <v>87</v>
      </c>
    </row>
    <row r="88" spans="2:4" ht="9" customHeight="1">
      <c r="B88" s="83"/>
      <c r="C88" s="83"/>
      <c r="D88" s="84"/>
    </row>
    <row r="89" spans="1:8" ht="15">
      <c r="A89" s="240">
        <v>10</v>
      </c>
      <c r="B89" s="77" t="str">
        <f>B49</f>
        <v>Hemmrich</v>
      </c>
      <c r="C89" s="78" t="str">
        <f>C49</f>
        <v>Marcel</v>
      </c>
      <c r="D89" s="79">
        <f>M45</f>
        <v>0</v>
      </c>
      <c r="H89" s="1" t="s">
        <v>90</v>
      </c>
    </row>
    <row r="90" spans="1:8" ht="15">
      <c r="A90" s="240"/>
      <c r="B90" s="77" t="str">
        <f>B45</f>
        <v>Gleich</v>
      </c>
      <c r="C90" s="78" t="str">
        <f>C45</f>
        <v>Robert</v>
      </c>
      <c r="D90" s="79">
        <f>L45</f>
        <v>3</v>
      </c>
      <c r="H90" s="1" t="s">
        <v>89</v>
      </c>
    </row>
    <row r="91" ht="9" customHeight="1"/>
    <row r="92" spans="1:26" ht="21.75" customHeight="1">
      <c r="A92" s="3"/>
      <c r="B92" s="32" t="s">
        <v>19</v>
      </c>
      <c r="C92" s="32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1" t="s">
        <v>8</v>
      </c>
      <c r="W92" s="3"/>
      <c r="X92" s="3"/>
      <c r="Y92" s="3"/>
      <c r="Z92" s="3"/>
    </row>
    <row r="93" spans="1:26" ht="19.5" customHeight="1" thickBot="1">
      <c r="A93" s="15"/>
      <c r="B93" s="29" t="s">
        <v>10</v>
      </c>
      <c r="C93" s="30" t="s">
        <v>11</v>
      </c>
      <c r="D93" s="16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2" ht="105" customHeight="1" thickBot="1">
      <c r="A94" s="51"/>
      <c r="B94" s="59" t="s">
        <v>9</v>
      </c>
      <c r="C94" s="100" t="s">
        <v>52</v>
      </c>
      <c r="D94" s="25" t="str">
        <f>B96</f>
        <v>Joch</v>
      </c>
      <c r="E94" s="26" t="str">
        <f>C96</f>
        <v>Jonas</v>
      </c>
      <c r="F94" s="25" t="str">
        <f>B97</f>
        <v>Kraus</v>
      </c>
      <c r="G94" s="26" t="str">
        <f>C97</f>
        <v>Eugen</v>
      </c>
      <c r="H94" s="25" t="str">
        <f>B98</f>
        <v>Moldaschl</v>
      </c>
      <c r="I94" s="26" t="str">
        <f>C98</f>
        <v>Thomas</v>
      </c>
      <c r="J94" s="25" t="str">
        <f>B99</f>
        <v>Wuzke</v>
      </c>
      <c r="K94" s="26" t="str">
        <f>C99</f>
        <v>Andreas</v>
      </c>
      <c r="L94" s="25" t="str">
        <f>B100</f>
        <v>Schneider</v>
      </c>
      <c r="M94" s="26" t="str">
        <f>C100</f>
        <v>Jan</v>
      </c>
      <c r="N94" s="25">
        <f>B101</f>
        <v>0</v>
      </c>
      <c r="O94" s="27">
        <f>C101</f>
        <v>0</v>
      </c>
      <c r="P94" s="201" t="s">
        <v>2</v>
      </c>
      <c r="Q94" s="209" t="s">
        <v>4</v>
      </c>
      <c r="R94" s="194" t="s">
        <v>5</v>
      </c>
      <c r="S94" s="209" t="s">
        <v>6</v>
      </c>
      <c r="T94" s="194" t="s">
        <v>7</v>
      </c>
      <c r="U94" s="196" t="s">
        <v>12</v>
      </c>
      <c r="V94" s="206" t="s">
        <v>3</v>
      </c>
    </row>
    <row r="95" spans="1:22" ht="21.75" customHeight="1" thickBot="1">
      <c r="A95" s="52"/>
      <c r="B95" s="61" t="s">
        <v>0</v>
      </c>
      <c r="C95" s="62" t="s">
        <v>1</v>
      </c>
      <c r="D95" s="63">
        <v>1</v>
      </c>
      <c r="E95" s="64"/>
      <c r="F95" s="65">
        <v>2</v>
      </c>
      <c r="G95" s="66"/>
      <c r="H95" s="65">
        <v>3</v>
      </c>
      <c r="I95" s="66"/>
      <c r="J95" s="65">
        <v>4</v>
      </c>
      <c r="K95" s="66"/>
      <c r="L95" s="65">
        <v>5</v>
      </c>
      <c r="M95" s="66"/>
      <c r="N95" s="65">
        <v>6</v>
      </c>
      <c r="O95" s="67"/>
      <c r="P95" s="208"/>
      <c r="Q95" s="210"/>
      <c r="R95" s="211"/>
      <c r="S95" s="210"/>
      <c r="T95" s="211"/>
      <c r="U95" s="212"/>
      <c r="V95" s="207"/>
    </row>
    <row r="96" spans="1:22" ht="21.75" customHeight="1">
      <c r="A96" s="85">
        <v>1</v>
      </c>
      <c r="B96" s="89" t="s">
        <v>17</v>
      </c>
      <c r="C96" s="120" t="s">
        <v>18</v>
      </c>
      <c r="D96" s="88"/>
      <c r="E96" s="121"/>
      <c r="F96" s="122">
        <v>3</v>
      </c>
      <c r="G96" s="123">
        <v>2</v>
      </c>
      <c r="H96" s="122">
        <v>3</v>
      </c>
      <c r="I96" s="123">
        <v>1</v>
      </c>
      <c r="J96" s="122">
        <v>2</v>
      </c>
      <c r="K96" s="123">
        <v>3</v>
      </c>
      <c r="L96" s="122">
        <v>3</v>
      </c>
      <c r="M96" s="123">
        <v>0</v>
      </c>
      <c r="N96" s="122"/>
      <c r="O96" s="124"/>
      <c r="P96" s="125">
        <f aca="true" t="shared" si="8" ref="P96:P101">SUM(IF(J96="",0,1),IF(L96="",0,1),IF(N96="",0,1),IF(H96="",0,1),IF(F96="",0,1),IF(D96="",0,1))</f>
        <v>4</v>
      </c>
      <c r="Q96" s="126">
        <f>SUM(N96+L96+J96+H96+F96)</f>
        <v>11</v>
      </c>
      <c r="R96" s="127">
        <f>SUM(O96+M96+K96+I96+G96)</f>
        <v>6</v>
      </c>
      <c r="S96" s="128">
        <f aca="true" t="shared" si="9" ref="S96:S101">SUM(IF(J96&gt;K96,1,0),IF(L96&gt;M96,1,0),IF(N96&gt;O96,1,0),IF(H96&gt;I96,1,0),IF(D96&gt;E96,1,0),IF(F96&gt;G96,1,0),)</f>
        <v>3</v>
      </c>
      <c r="T96" s="127">
        <f aca="true" t="shared" si="10" ref="T96:T101">P96-S96</f>
        <v>1</v>
      </c>
      <c r="U96" s="129">
        <f aca="true" t="shared" si="11" ref="U96:U101">SUM(Q96-R96)</f>
        <v>5</v>
      </c>
      <c r="V96" s="130">
        <v>1</v>
      </c>
    </row>
    <row r="97" spans="1:22" ht="21.75" customHeight="1">
      <c r="A97" s="17">
        <v>2</v>
      </c>
      <c r="B97" s="70" t="s">
        <v>53</v>
      </c>
      <c r="C97" s="71" t="s">
        <v>49</v>
      </c>
      <c r="D97" s="75">
        <f>(IF(G96="","",G96))</f>
        <v>2</v>
      </c>
      <c r="E97" s="79">
        <f>(IF(F96="","",F96))</f>
        <v>3</v>
      </c>
      <c r="F97" s="116"/>
      <c r="G97" s="117"/>
      <c r="H97" s="108">
        <v>0</v>
      </c>
      <c r="I97" s="109">
        <v>3</v>
      </c>
      <c r="J97" s="108">
        <v>0</v>
      </c>
      <c r="K97" s="109">
        <v>3</v>
      </c>
      <c r="L97" s="108">
        <v>3</v>
      </c>
      <c r="M97" s="109">
        <v>0</v>
      </c>
      <c r="N97" s="108"/>
      <c r="O97" s="131"/>
      <c r="P97" s="110">
        <f t="shared" si="8"/>
        <v>4</v>
      </c>
      <c r="Q97" s="111">
        <f>SUM(N97+L97+J97+H97+G96)</f>
        <v>5</v>
      </c>
      <c r="R97" s="112">
        <f>SUM(O97+M97+K97+I97+F96)</f>
        <v>9</v>
      </c>
      <c r="S97" s="113">
        <f t="shared" si="9"/>
        <v>1</v>
      </c>
      <c r="T97" s="112">
        <f t="shared" si="10"/>
        <v>3</v>
      </c>
      <c r="U97" s="114">
        <f t="shared" si="11"/>
        <v>-4</v>
      </c>
      <c r="V97" s="47">
        <v>4</v>
      </c>
    </row>
    <row r="98" spans="1:22" ht="21.75" customHeight="1">
      <c r="A98" s="17">
        <v>3</v>
      </c>
      <c r="B98" s="70" t="s">
        <v>54</v>
      </c>
      <c r="C98" s="71" t="s">
        <v>55</v>
      </c>
      <c r="D98" s="75">
        <f>(IF(I96="","",I96))</f>
        <v>1</v>
      </c>
      <c r="E98" s="79">
        <f>(IF(H96="","",H96))</f>
        <v>3</v>
      </c>
      <c r="F98" s="75">
        <f>(IF(I97="","",I97))</f>
        <v>3</v>
      </c>
      <c r="G98" s="79">
        <f>(IF(H97="","",H97))</f>
        <v>0</v>
      </c>
      <c r="H98" s="118"/>
      <c r="I98" s="119"/>
      <c r="J98" s="108">
        <v>3</v>
      </c>
      <c r="K98" s="109">
        <v>2</v>
      </c>
      <c r="L98" s="108">
        <v>3</v>
      </c>
      <c r="M98" s="109">
        <v>0</v>
      </c>
      <c r="N98" s="108"/>
      <c r="O98" s="131"/>
      <c r="P98" s="110">
        <f t="shared" si="8"/>
        <v>4</v>
      </c>
      <c r="Q98" s="111">
        <f>SUM(N98+L98+J98+I97+I96)</f>
        <v>10</v>
      </c>
      <c r="R98" s="112">
        <f>SUM(O98+M98+K98+H97+H96)</f>
        <v>5</v>
      </c>
      <c r="S98" s="113">
        <f t="shared" si="9"/>
        <v>3</v>
      </c>
      <c r="T98" s="112">
        <f t="shared" si="10"/>
        <v>1</v>
      </c>
      <c r="U98" s="114">
        <f t="shared" si="11"/>
        <v>5</v>
      </c>
      <c r="V98" s="47">
        <v>3</v>
      </c>
    </row>
    <row r="99" spans="1:22" ht="21.75" customHeight="1">
      <c r="A99" s="17">
        <v>4</v>
      </c>
      <c r="B99" s="70" t="s">
        <v>27</v>
      </c>
      <c r="C99" s="71" t="s">
        <v>16</v>
      </c>
      <c r="D99" s="75">
        <f>(IF(K96="","",K96))</f>
        <v>3</v>
      </c>
      <c r="E99" s="79">
        <f>(IF(J96="","",J96))</f>
        <v>2</v>
      </c>
      <c r="F99" s="75">
        <f>(IF(K97="","",K97))</f>
        <v>3</v>
      </c>
      <c r="G99" s="79">
        <f>(IF(J97="","",J97))</f>
        <v>0</v>
      </c>
      <c r="H99" s="75">
        <f>(IF(K98="","",K98))</f>
        <v>2</v>
      </c>
      <c r="I99" s="79">
        <f>(IF(J98="","",J98))</f>
        <v>3</v>
      </c>
      <c r="J99" s="118"/>
      <c r="K99" s="119"/>
      <c r="L99" s="108">
        <v>3</v>
      </c>
      <c r="M99" s="109">
        <v>1</v>
      </c>
      <c r="N99" s="108"/>
      <c r="O99" s="131"/>
      <c r="P99" s="110">
        <f t="shared" si="8"/>
        <v>4</v>
      </c>
      <c r="Q99" s="111">
        <f>SUM(N99+L99+K98+K97+K96)</f>
        <v>11</v>
      </c>
      <c r="R99" s="112">
        <f>SUM(O99+M99,J96:J98)</f>
        <v>6</v>
      </c>
      <c r="S99" s="113">
        <f t="shared" si="9"/>
        <v>3</v>
      </c>
      <c r="T99" s="112">
        <f t="shared" si="10"/>
        <v>1</v>
      </c>
      <c r="U99" s="114">
        <f t="shared" si="11"/>
        <v>5</v>
      </c>
      <c r="V99" s="47">
        <v>2</v>
      </c>
    </row>
    <row r="100" spans="1:22" ht="21.75" customHeight="1">
      <c r="A100" s="17">
        <v>5</v>
      </c>
      <c r="B100" s="70" t="s">
        <v>56</v>
      </c>
      <c r="C100" s="71" t="s">
        <v>57</v>
      </c>
      <c r="D100" s="75">
        <f>(IF(M96="","",M96))</f>
        <v>0</v>
      </c>
      <c r="E100" s="79">
        <f>(IF(L96="","",L96))</f>
        <v>3</v>
      </c>
      <c r="F100" s="75">
        <f>(IF(M97="","",M97))</f>
        <v>0</v>
      </c>
      <c r="G100" s="79">
        <f>(IF(L97="","",L97))</f>
        <v>3</v>
      </c>
      <c r="H100" s="75">
        <f>(IF(M98="","",M98))</f>
        <v>0</v>
      </c>
      <c r="I100" s="79">
        <f>(IF(L98="","",L98))</f>
        <v>3</v>
      </c>
      <c r="J100" s="75">
        <f>(IF(M99="","",M99))</f>
        <v>1</v>
      </c>
      <c r="K100" s="79">
        <f>(IF(L99="","",L99))</f>
        <v>3</v>
      </c>
      <c r="L100" s="118"/>
      <c r="M100" s="119"/>
      <c r="N100" s="108"/>
      <c r="O100" s="131"/>
      <c r="P100" s="110">
        <f t="shared" si="8"/>
        <v>4</v>
      </c>
      <c r="Q100" s="111">
        <f>SUM(N100,M96:M99)</f>
        <v>1</v>
      </c>
      <c r="R100" s="112">
        <f>SUM(O100,L96:L99)</f>
        <v>12</v>
      </c>
      <c r="S100" s="113">
        <f t="shared" si="9"/>
        <v>0</v>
      </c>
      <c r="T100" s="112">
        <f t="shared" si="10"/>
        <v>4</v>
      </c>
      <c r="U100" s="114">
        <f t="shared" si="11"/>
        <v>-11</v>
      </c>
      <c r="V100" s="47">
        <v>5</v>
      </c>
    </row>
    <row r="101" spans="1:22" ht="21.75" customHeight="1" thickBot="1">
      <c r="A101" s="139">
        <v>6</v>
      </c>
      <c r="B101" s="140"/>
      <c r="C101" s="141"/>
      <c r="D101" s="142">
        <f>(IF(O96="","",O96))</f>
      </c>
      <c r="E101" s="143">
        <f>(IF(N96="","",N96))</f>
      </c>
      <c r="F101" s="142">
        <f>(IF(O97="","",O97))</f>
      </c>
      <c r="G101" s="143">
        <f>(IF(N97="","",N97))</f>
      </c>
      <c r="H101" s="142">
        <f>(IF(O98="","",O98))</f>
      </c>
      <c r="I101" s="143">
        <f>(IF(N98="","",N98))</f>
      </c>
      <c r="J101" s="142">
        <f>(IF(O99="","",O99))</f>
      </c>
      <c r="K101" s="143">
        <f>(IF(N99="","",N99))</f>
      </c>
      <c r="L101" s="142">
        <f>(IF(O100="","",O100))</f>
      </c>
      <c r="M101" s="143">
        <f>(IF(N100="","",N100))</f>
      </c>
      <c r="N101" s="144"/>
      <c r="O101" s="145"/>
      <c r="P101" s="146">
        <f t="shared" si="8"/>
        <v>0</v>
      </c>
      <c r="Q101" s="147">
        <f>SUM(O96:O100)</f>
        <v>0</v>
      </c>
      <c r="R101" s="148">
        <f>SUM(N96:N100)</f>
        <v>0</v>
      </c>
      <c r="S101" s="149">
        <f t="shared" si="9"/>
        <v>0</v>
      </c>
      <c r="T101" s="148">
        <f t="shared" si="10"/>
        <v>0</v>
      </c>
      <c r="U101" s="150">
        <f t="shared" si="11"/>
        <v>0</v>
      </c>
      <c r="V101" s="151"/>
    </row>
    <row r="102" spans="1:26" s="36" customFormat="1" ht="15.75" customHeight="1">
      <c r="A102" s="33"/>
      <c r="B102" s="213" t="s">
        <v>73</v>
      </c>
      <c r="C102" s="214"/>
      <c r="D102" s="215"/>
      <c r="E102" s="215"/>
      <c r="F102" s="34"/>
      <c r="G102" s="34"/>
      <c r="H102" s="34"/>
      <c r="I102" s="216"/>
      <c r="J102" s="34"/>
      <c r="K102" s="35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34"/>
      <c r="X102" s="34"/>
      <c r="Y102" s="34"/>
      <c r="Z102" s="34"/>
    </row>
    <row r="103" spans="1:26" ht="15">
      <c r="A103" s="218"/>
      <c r="B103" s="219" t="s">
        <v>74</v>
      </c>
      <c r="C103" s="220" t="s">
        <v>75</v>
      </c>
      <c r="D103" s="251" t="s">
        <v>76</v>
      </c>
      <c r="E103" s="252">
        <v>6</v>
      </c>
      <c r="F103" s="223" t="s">
        <v>77</v>
      </c>
      <c r="G103" s="224">
        <v>5</v>
      </c>
      <c r="H103" s="223" t="s">
        <v>78</v>
      </c>
      <c r="I103" s="222">
        <v>4</v>
      </c>
      <c r="J103" s="14"/>
      <c r="K103" s="13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3"/>
      <c r="X103" s="3"/>
      <c r="Y103" s="3"/>
      <c r="Z103" s="3"/>
    </row>
    <row r="104" spans="1:26" ht="15">
      <c r="A104" s="3"/>
      <c r="B104" s="226"/>
      <c r="C104" s="220" t="s">
        <v>79</v>
      </c>
      <c r="D104" s="253" t="s">
        <v>80</v>
      </c>
      <c r="E104" s="254">
        <v>4</v>
      </c>
      <c r="F104" s="223" t="s">
        <v>81</v>
      </c>
      <c r="G104" s="224">
        <v>3</v>
      </c>
      <c r="H104" s="223" t="s">
        <v>76</v>
      </c>
      <c r="I104" s="222">
        <v>2</v>
      </c>
      <c r="J104" s="14"/>
      <c r="K104" s="1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14" ht="15">
      <c r="B105" s="226"/>
      <c r="C105" s="220" t="s">
        <v>82</v>
      </c>
      <c r="D105" s="251" t="s">
        <v>77</v>
      </c>
      <c r="E105" s="252">
        <v>6</v>
      </c>
      <c r="F105" s="223" t="s">
        <v>78</v>
      </c>
      <c r="G105" s="224">
        <v>1</v>
      </c>
      <c r="H105" s="223" t="s">
        <v>83</v>
      </c>
      <c r="I105" s="222">
        <v>5</v>
      </c>
      <c r="J105" s="14"/>
      <c r="K105" s="13"/>
      <c r="L105" s="228"/>
      <c r="M105" s="228"/>
      <c r="N105" s="228"/>
    </row>
    <row r="106" spans="2:14" ht="15">
      <c r="B106" s="226"/>
      <c r="C106" s="220" t="s">
        <v>84</v>
      </c>
      <c r="D106" s="253" t="s">
        <v>80</v>
      </c>
      <c r="E106" s="254">
        <v>5</v>
      </c>
      <c r="F106" s="223" t="s">
        <v>76</v>
      </c>
      <c r="G106" s="224">
        <v>4</v>
      </c>
      <c r="H106" s="223" t="s">
        <v>77</v>
      </c>
      <c r="I106" s="222">
        <v>3</v>
      </c>
      <c r="J106" s="14"/>
      <c r="K106" s="13"/>
      <c r="L106" s="228"/>
      <c r="M106" s="228"/>
      <c r="N106" s="228"/>
    </row>
    <row r="107" spans="2:14" ht="15">
      <c r="B107" s="239"/>
      <c r="C107" s="220" t="s">
        <v>85</v>
      </c>
      <c r="D107" s="251" t="s">
        <v>78</v>
      </c>
      <c r="E107" s="252">
        <v>6</v>
      </c>
      <c r="F107" s="223" t="s">
        <v>83</v>
      </c>
      <c r="G107" s="224">
        <v>2</v>
      </c>
      <c r="H107" s="223" t="s">
        <v>81</v>
      </c>
      <c r="I107" s="222">
        <v>1</v>
      </c>
      <c r="J107" s="14"/>
      <c r="K107" s="13"/>
      <c r="L107" s="228"/>
      <c r="M107" s="228"/>
      <c r="N107" s="228"/>
    </row>
    <row r="108" spans="1:24" s="36" customFormat="1" ht="15.75" customHeight="1" hidden="1">
      <c r="A108" s="33"/>
      <c r="B108" s="234" t="s">
        <v>86</v>
      </c>
      <c r="C108" s="235"/>
      <c r="D108" s="236"/>
      <c r="E108" s="236"/>
      <c r="F108" s="237"/>
      <c r="G108" s="238"/>
      <c r="H108" s="34"/>
      <c r="I108" s="34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34"/>
      <c r="V108" s="34"/>
      <c r="W108" s="34"/>
      <c r="X108" s="34"/>
    </row>
    <row r="109" spans="1:22" ht="15" hidden="1">
      <c r="A109" s="218"/>
      <c r="B109" s="219" t="s">
        <v>74</v>
      </c>
      <c r="C109" s="220" t="s">
        <v>75</v>
      </c>
      <c r="D109" s="221" t="s">
        <v>76</v>
      </c>
      <c r="E109" s="222">
        <v>4</v>
      </c>
      <c r="F109" s="223" t="s">
        <v>77</v>
      </c>
      <c r="G109" s="222">
        <v>3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3"/>
      <c r="T109" s="3"/>
      <c r="U109" s="3"/>
      <c r="V109" s="3"/>
    </row>
    <row r="110" spans="1:22" ht="15" hidden="1">
      <c r="A110" s="3"/>
      <c r="B110" s="226"/>
      <c r="C110" s="220" t="s">
        <v>79</v>
      </c>
      <c r="D110" s="223" t="s">
        <v>83</v>
      </c>
      <c r="E110" s="227">
        <v>3</v>
      </c>
      <c r="F110" s="223" t="s">
        <v>76</v>
      </c>
      <c r="G110" s="222">
        <v>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7" ht="15" hidden="1">
      <c r="B111" s="239"/>
      <c r="C111" s="220" t="s">
        <v>82</v>
      </c>
      <c r="D111" s="221" t="s">
        <v>77</v>
      </c>
      <c r="E111" s="222">
        <v>4</v>
      </c>
      <c r="F111" s="223" t="s">
        <v>78</v>
      </c>
      <c r="G111" s="222">
        <v>1</v>
      </c>
    </row>
    <row r="112" ht="9" customHeight="1"/>
    <row r="113" spans="1:8" ht="15">
      <c r="A113" s="240">
        <v>1</v>
      </c>
      <c r="B113" s="77" t="str">
        <f>B97</f>
        <v>Kraus</v>
      </c>
      <c r="C113" s="78" t="str">
        <f>C97</f>
        <v>Eugen</v>
      </c>
      <c r="D113" s="79">
        <f>L97</f>
        <v>3</v>
      </c>
      <c r="H113" s="1" t="s">
        <v>87</v>
      </c>
    </row>
    <row r="114" spans="1:8" ht="15">
      <c r="A114" s="240"/>
      <c r="B114" s="80" t="str">
        <f>B100</f>
        <v>Schneider</v>
      </c>
      <c r="C114" s="81" t="str">
        <f>C100</f>
        <v>Jan</v>
      </c>
      <c r="D114" s="82">
        <f>M97</f>
        <v>0</v>
      </c>
      <c r="H114" s="1" t="s">
        <v>88</v>
      </c>
    </row>
    <row r="115" spans="2:4" ht="9" customHeight="1">
      <c r="B115" s="83"/>
      <c r="C115" s="83"/>
      <c r="D115" s="84"/>
    </row>
    <row r="116" spans="1:8" ht="15">
      <c r="A116" s="240">
        <v>2</v>
      </c>
      <c r="B116" s="77" t="str">
        <f>B98</f>
        <v>Moldaschl</v>
      </c>
      <c r="C116" s="78" t="str">
        <f>C98</f>
        <v>Thomas</v>
      </c>
      <c r="D116" s="79">
        <f>J98</f>
        <v>3</v>
      </c>
      <c r="H116" s="1" t="s">
        <v>91</v>
      </c>
    </row>
    <row r="117" spans="1:8" ht="15">
      <c r="A117" s="240"/>
      <c r="B117" s="80" t="str">
        <f>B99</f>
        <v>Wuzke</v>
      </c>
      <c r="C117" s="81" t="str">
        <f>C99</f>
        <v>Andreas</v>
      </c>
      <c r="D117" s="82">
        <f>K98</f>
        <v>2</v>
      </c>
      <c r="H117" s="1" t="s">
        <v>92</v>
      </c>
    </row>
    <row r="118" spans="2:4" ht="9" customHeight="1">
      <c r="B118" s="83"/>
      <c r="C118" s="83"/>
      <c r="D118" s="84"/>
    </row>
    <row r="119" spans="1:8" ht="15">
      <c r="A119" s="240">
        <v>3</v>
      </c>
      <c r="B119" s="77" t="str">
        <f>B100</f>
        <v>Schneider</v>
      </c>
      <c r="C119" s="78" t="str">
        <f>C100</f>
        <v>Jan</v>
      </c>
      <c r="D119" s="79">
        <f>M98</f>
        <v>0</v>
      </c>
      <c r="H119" s="1" t="s">
        <v>88</v>
      </c>
    </row>
    <row r="120" spans="1:8" ht="15">
      <c r="A120" s="240"/>
      <c r="B120" s="80" t="str">
        <f>B98</f>
        <v>Moldaschl</v>
      </c>
      <c r="C120" s="81" t="str">
        <f>C98</f>
        <v>Thomas</v>
      </c>
      <c r="D120" s="82">
        <f>L98</f>
        <v>3</v>
      </c>
      <c r="H120" s="1" t="s">
        <v>91</v>
      </c>
    </row>
    <row r="121" spans="2:4" ht="9" customHeight="1">
      <c r="B121" s="83"/>
      <c r="C121" s="83"/>
      <c r="D121" s="84"/>
    </row>
    <row r="122" spans="1:8" ht="15">
      <c r="A122" s="240">
        <v>4</v>
      </c>
      <c r="B122" s="77" t="str">
        <f>B96</f>
        <v>Joch</v>
      </c>
      <c r="C122" s="78" t="str">
        <f>C96</f>
        <v>Jonas</v>
      </c>
      <c r="D122" s="79">
        <f>F96</f>
        <v>3</v>
      </c>
      <c r="H122" s="1" t="s">
        <v>87</v>
      </c>
    </row>
    <row r="123" spans="1:8" ht="15">
      <c r="A123" s="240"/>
      <c r="B123" s="80" t="str">
        <f>B97</f>
        <v>Kraus</v>
      </c>
      <c r="C123" s="81" t="str">
        <f>C97</f>
        <v>Eugen</v>
      </c>
      <c r="D123" s="82">
        <f>G96</f>
        <v>2</v>
      </c>
      <c r="H123" s="1" t="s">
        <v>87</v>
      </c>
    </row>
    <row r="124" spans="2:4" ht="9" customHeight="1">
      <c r="B124" s="83"/>
      <c r="C124" s="83"/>
      <c r="D124" s="84"/>
    </row>
    <row r="125" spans="1:8" ht="15">
      <c r="A125" s="240">
        <v>5</v>
      </c>
      <c r="B125" s="77" t="str">
        <f>B98</f>
        <v>Moldaschl</v>
      </c>
      <c r="C125" s="78" t="str">
        <f>C98</f>
        <v>Thomas</v>
      </c>
      <c r="D125" s="79">
        <f>I96</f>
        <v>1</v>
      </c>
      <c r="H125" s="1" t="s">
        <v>91</v>
      </c>
    </row>
    <row r="126" spans="1:8" ht="15">
      <c r="A126" s="240"/>
      <c r="B126" s="80" t="str">
        <f>B96</f>
        <v>Joch</v>
      </c>
      <c r="C126" s="81" t="str">
        <f>C96</f>
        <v>Jonas</v>
      </c>
      <c r="D126" s="82">
        <f>H96</f>
        <v>3</v>
      </c>
      <c r="H126" s="1" t="s">
        <v>87</v>
      </c>
    </row>
    <row r="127" spans="2:4" ht="9" customHeight="1">
      <c r="B127" s="83"/>
      <c r="C127" s="83"/>
      <c r="D127" s="84"/>
    </row>
    <row r="128" spans="1:8" ht="15">
      <c r="A128" s="240">
        <v>6</v>
      </c>
      <c r="B128" s="77" t="str">
        <f>B99</f>
        <v>Wuzke</v>
      </c>
      <c r="C128" s="78" t="str">
        <f>C99</f>
        <v>Andreas</v>
      </c>
      <c r="D128" s="79">
        <f>L99</f>
        <v>3</v>
      </c>
      <c r="H128" s="1" t="s">
        <v>92</v>
      </c>
    </row>
    <row r="129" spans="1:8" ht="15">
      <c r="A129" s="240"/>
      <c r="B129" s="80" t="str">
        <f>B100</f>
        <v>Schneider</v>
      </c>
      <c r="C129" s="81" t="str">
        <f>C100</f>
        <v>Jan</v>
      </c>
      <c r="D129" s="82">
        <f>M99</f>
        <v>1</v>
      </c>
      <c r="H129" s="1" t="s">
        <v>88</v>
      </c>
    </row>
    <row r="130" spans="2:4" ht="9" customHeight="1">
      <c r="B130" s="83"/>
      <c r="C130" s="83"/>
      <c r="D130" s="84"/>
    </row>
    <row r="131" spans="1:8" ht="15">
      <c r="A131" s="240">
        <v>7</v>
      </c>
      <c r="B131" s="77" t="str">
        <f>B96</f>
        <v>Joch</v>
      </c>
      <c r="C131" s="78" t="str">
        <f>C96</f>
        <v>Jonas</v>
      </c>
      <c r="D131" s="79">
        <f>J96</f>
        <v>2</v>
      </c>
      <c r="H131" s="1" t="s">
        <v>87</v>
      </c>
    </row>
    <row r="132" spans="1:8" ht="15">
      <c r="A132" s="240"/>
      <c r="B132" s="77" t="str">
        <f>B99</f>
        <v>Wuzke</v>
      </c>
      <c r="C132" s="78" t="str">
        <f>C99</f>
        <v>Andreas</v>
      </c>
      <c r="D132" s="79">
        <f>K96</f>
        <v>3</v>
      </c>
      <c r="H132" s="1" t="s">
        <v>92</v>
      </c>
    </row>
    <row r="133" spans="2:4" ht="9" customHeight="1">
      <c r="B133" s="83"/>
      <c r="C133" s="83"/>
      <c r="D133" s="84"/>
    </row>
    <row r="134" spans="1:8" ht="15">
      <c r="A134" s="240">
        <v>8</v>
      </c>
      <c r="B134" s="77" t="str">
        <f>B97</f>
        <v>Kraus</v>
      </c>
      <c r="C134" s="78" t="str">
        <f>C97</f>
        <v>Eugen</v>
      </c>
      <c r="D134" s="79">
        <f>H97</f>
        <v>0</v>
      </c>
      <c r="H134" s="1" t="s">
        <v>87</v>
      </c>
    </row>
    <row r="135" spans="1:8" ht="15">
      <c r="A135" s="240"/>
      <c r="B135" s="80" t="str">
        <f>B98</f>
        <v>Moldaschl</v>
      </c>
      <c r="C135" s="81" t="str">
        <f>C98</f>
        <v>Thomas</v>
      </c>
      <c r="D135" s="82">
        <f>I97</f>
        <v>3</v>
      </c>
      <c r="H135" s="1" t="s">
        <v>91</v>
      </c>
    </row>
    <row r="136" spans="2:4" ht="9" customHeight="1">
      <c r="B136" s="83"/>
      <c r="C136" s="83"/>
      <c r="D136" s="84"/>
    </row>
    <row r="137" spans="1:8" ht="15">
      <c r="A137" s="240">
        <v>9</v>
      </c>
      <c r="B137" s="77" t="str">
        <f>B99</f>
        <v>Wuzke</v>
      </c>
      <c r="C137" s="78" t="str">
        <f>C99</f>
        <v>Andreas</v>
      </c>
      <c r="D137" s="79">
        <f>K97</f>
        <v>3</v>
      </c>
      <c r="H137" s="1" t="s">
        <v>92</v>
      </c>
    </row>
    <row r="138" spans="1:8" ht="15">
      <c r="A138" s="240"/>
      <c r="B138" s="77" t="str">
        <f>B97</f>
        <v>Kraus</v>
      </c>
      <c r="C138" s="78" t="str">
        <f>C97</f>
        <v>Eugen</v>
      </c>
      <c r="D138" s="79">
        <f>J97</f>
        <v>0</v>
      </c>
      <c r="H138" s="1" t="s">
        <v>87</v>
      </c>
    </row>
    <row r="139" spans="2:4" ht="9" customHeight="1">
      <c r="B139" s="83"/>
      <c r="C139" s="83"/>
      <c r="D139" s="84"/>
    </row>
    <row r="140" spans="1:8" ht="15">
      <c r="A140" s="240">
        <v>10</v>
      </c>
      <c r="B140" s="77" t="str">
        <f>B100</f>
        <v>Schneider</v>
      </c>
      <c r="C140" s="78" t="str">
        <f>C100</f>
        <v>Jan</v>
      </c>
      <c r="D140" s="79">
        <f>M96</f>
        <v>0</v>
      </c>
      <c r="H140" s="1" t="s">
        <v>88</v>
      </c>
    </row>
    <row r="141" spans="1:8" ht="15">
      <c r="A141" s="240"/>
      <c r="B141" s="77" t="str">
        <f>B96</f>
        <v>Joch</v>
      </c>
      <c r="C141" s="78" t="str">
        <f>C96</f>
        <v>Jonas</v>
      </c>
      <c r="D141" s="79">
        <f>L96</f>
        <v>3</v>
      </c>
      <c r="H141" s="1" t="s">
        <v>87</v>
      </c>
    </row>
    <row r="142" ht="9" customHeight="1" thickBot="1"/>
    <row r="143" spans="1:22" ht="69" customHeight="1" thickBot="1">
      <c r="A143" s="51"/>
      <c r="B143" s="59" t="s">
        <v>9</v>
      </c>
      <c r="C143" s="100" t="s">
        <v>52</v>
      </c>
      <c r="D143" s="25" t="str">
        <f>B145</f>
        <v>Joch</v>
      </c>
      <c r="E143" s="26" t="str">
        <f>C145</f>
        <v>Jonas</v>
      </c>
      <c r="F143" s="25" t="str">
        <f>B146</f>
        <v>Moldaschl</v>
      </c>
      <c r="G143" s="26" t="str">
        <f>C146</f>
        <v>Thomas</v>
      </c>
      <c r="H143" s="25" t="str">
        <f>B147</f>
        <v>Wuzke</v>
      </c>
      <c r="I143" s="26" t="str">
        <f>C147</f>
        <v>Andreas</v>
      </c>
      <c r="J143" s="25">
        <f>B148</f>
        <v>0</v>
      </c>
      <c r="K143" s="26">
        <f>C148</f>
        <v>0</v>
      </c>
      <c r="L143" s="25">
        <f>B149</f>
        <v>0</v>
      </c>
      <c r="M143" s="26">
        <f>C149</f>
        <v>0</v>
      </c>
      <c r="N143" s="25">
        <f>B150</f>
        <v>0</v>
      </c>
      <c r="O143" s="27">
        <f>C150</f>
        <v>0</v>
      </c>
      <c r="P143" s="201" t="s">
        <v>2</v>
      </c>
      <c r="Q143" s="209" t="s">
        <v>4</v>
      </c>
      <c r="R143" s="194" t="s">
        <v>5</v>
      </c>
      <c r="S143" s="209" t="s">
        <v>6</v>
      </c>
      <c r="T143" s="194" t="s">
        <v>7</v>
      </c>
      <c r="U143" s="196" t="s">
        <v>12</v>
      </c>
      <c r="V143" s="206" t="s">
        <v>3</v>
      </c>
    </row>
    <row r="144" spans="1:22" ht="21.75" customHeight="1" thickBot="1">
      <c r="A144" s="52"/>
      <c r="B144" s="61" t="s">
        <v>0</v>
      </c>
      <c r="C144" s="62" t="s">
        <v>1</v>
      </c>
      <c r="D144" s="63">
        <v>1</v>
      </c>
      <c r="E144" s="64"/>
      <c r="F144" s="65">
        <v>2</v>
      </c>
      <c r="G144" s="66"/>
      <c r="H144" s="65">
        <v>3</v>
      </c>
      <c r="I144" s="66"/>
      <c r="J144" s="65">
        <v>4</v>
      </c>
      <c r="K144" s="66"/>
      <c r="L144" s="65">
        <v>5</v>
      </c>
      <c r="M144" s="66"/>
      <c r="N144" s="65">
        <v>6</v>
      </c>
      <c r="O144" s="67"/>
      <c r="P144" s="208"/>
      <c r="Q144" s="210"/>
      <c r="R144" s="211"/>
      <c r="S144" s="210"/>
      <c r="T144" s="211"/>
      <c r="U144" s="212"/>
      <c r="V144" s="207"/>
    </row>
    <row r="145" spans="1:22" ht="15">
      <c r="A145" s="85">
        <v>1</v>
      </c>
      <c r="B145" s="89" t="s">
        <v>17</v>
      </c>
      <c r="C145" s="120" t="s">
        <v>18</v>
      </c>
      <c r="D145" s="88"/>
      <c r="E145" s="121"/>
      <c r="F145" s="122">
        <v>3</v>
      </c>
      <c r="G145" s="123">
        <v>1</v>
      </c>
      <c r="H145" s="122">
        <v>2</v>
      </c>
      <c r="I145" s="123">
        <v>3</v>
      </c>
      <c r="J145" s="122"/>
      <c r="K145" s="123"/>
      <c r="L145" s="122"/>
      <c r="M145" s="123"/>
      <c r="N145" s="122"/>
      <c r="O145" s="124"/>
      <c r="P145" s="125">
        <f aca="true" t="shared" si="12" ref="P145:P150">SUM(IF(J145="",0,1),IF(L145="",0,1),IF(N145="",0,1),IF(H145="",0,1),IF(F145="",0,1),IF(D145="",0,1))</f>
        <v>2</v>
      </c>
      <c r="Q145" s="126">
        <f>SUM(N145+L145+J145+H145+F145)</f>
        <v>5</v>
      </c>
      <c r="R145" s="127">
        <f>SUM(O145+M145+K145+I145+G145)</f>
        <v>4</v>
      </c>
      <c r="S145" s="128">
        <f aca="true" t="shared" si="13" ref="S145:S150">SUM(IF(J145&gt;K145,1,0),IF(L145&gt;M145,1,0),IF(N145&gt;O145,1,0),IF(H145&gt;I145,1,0),IF(D145&gt;E145,1,0),IF(F145&gt;G145,1,0),)</f>
        <v>1</v>
      </c>
      <c r="T145" s="127">
        <f aca="true" t="shared" si="14" ref="T145:T150">P145-S145</f>
        <v>1</v>
      </c>
      <c r="U145" s="129">
        <f aca="true" t="shared" si="15" ref="U145:U150">SUM(Q145-R145)</f>
        <v>1</v>
      </c>
      <c r="V145" s="130">
        <v>1</v>
      </c>
    </row>
    <row r="146" spans="1:22" ht="15">
      <c r="A146" s="17">
        <v>2</v>
      </c>
      <c r="B146" s="70" t="s">
        <v>54</v>
      </c>
      <c r="C146" s="71" t="s">
        <v>55</v>
      </c>
      <c r="D146" s="75">
        <f>(IF(G145="","",G145))</f>
        <v>1</v>
      </c>
      <c r="E146" s="79">
        <f>(IF(F145="","",F145))</f>
        <v>3</v>
      </c>
      <c r="F146" s="116"/>
      <c r="G146" s="117"/>
      <c r="H146" s="108">
        <v>3</v>
      </c>
      <c r="I146" s="109">
        <v>2</v>
      </c>
      <c r="J146" s="108"/>
      <c r="K146" s="109"/>
      <c r="L146" s="108"/>
      <c r="M146" s="109"/>
      <c r="N146" s="108"/>
      <c r="O146" s="131"/>
      <c r="P146" s="110">
        <f t="shared" si="12"/>
        <v>2</v>
      </c>
      <c r="Q146" s="111">
        <f>SUM(N146+L146+J146+H146+G145)</f>
        <v>4</v>
      </c>
      <c r="R146" s="112">
        <f>SUM(O146+M146+K146+I146+F145)</f>
        <v>5</v>
      </c>
      <c r="S146" s="113">
        <f t="shared" si="13"/>
        <v>1</v>
      </c>
      <c r="T146" s="112">
        <f t="shared" si="14"/>
        <v>1</v>
      </c>
      <c r="U146" s="114">
        <f t="shared" si="15"/>
        <v>-1</v>
      </c>
      <c r="V146" s="47">
        <v>3</v>
      </c>
    </row>
    <row r="147" spans="1:22" ht="15.75" thickBot="1">
      <c r="A147" s="18">
        <v>3</v>
      </c>
      <c r="B147" s="90" t="s">
        <v>27</v>
      </c>
      <c r="C147" s="91" t="s">
        <v>16</v>
      </c>
      <c r="D147" s="76">
        <f>(IF(I145="","",I145))</f>
        <v>3</v>
      </c>
      <c r="E147" s="132">
        <f>(IF(H145="","",H145))</f>
        <v>2</v>
      </c>
      <c r="F147" s="76">
        <f>(IF(I146="","",I146))</f>
        <v>2</v>
      </c>
      <c r="G147" s="132">
        <f>(IF(H146="","",H146))</f>
        <v>3</v>
      </c>
      <c r="H147" s="133"/>
      <c r="I147" s="246"/>
      <c r="J147" s="247"/>
      <c r="K147" s="249"/>
      <c r="L147" s="247"/>
      <c r="M147" s="249"/>
      <c r="N147" s="247"/>
      <c r="O147" s="248"/>
      <c r="P147" s="134">
        <f t="shared" si="12"/>
        <v>2</v>
      </c>
      <c r="Q147" s="135">
        <f>SUM(N147+L147+J147+I146+I145)</f>
        <v>5</v>
      </c>
      <c r="R147" s="136">
        <f>SUM(O147+M147+K147+H146+H145)</f>
        <v>5</v>
      </c>
      <c r="S147" s="137">
        <f t="shared" si="13"/>
        <v>1</v>
      </c>
      <c r="T147" s="136">
        <f t="shared" si="14"/>
        <v>1</v>
      </c>
      <c r="U147" s="138">
        <f t="shared" si="15"/>
        <v>0</v>
      </c>
      <c r="V147" s="48">
        <v>2</v>
      </c>
    </row>
    <row r="148" spans="1:22" ht="15" hidden="1">
      <c r="A148" s="28">
        <v>4</v>
      </c>
      <c r="B148" s="72"/>
      <c r="C148" s="73"/>
      <c r="D148" s="250">
        <f>(IF(K145="","",K145))</f>
      </c>
      <c r="E148" s="82">
        <f>(IF(J145="","",J145))</f>
      </c>
      <c r="F148" s="250">
        <f>(IF(K146="","",K146))</f>
      </c>
      <c r="G148" s="82">
        <f>(IF(J146="","",J146))</f>
      </c>
      <c r="H148" s="250">
        <f>(IF(K147="","",K147))</f>
      </c>
      <c r="I148" s="82">
        <f>(IF(J147="","",J147))</f>
      </c>
      <c r="J148" s="74"/>
      <c r="K148" s="115"/>
      <c r="L148" s="101"/>
      <c r="M148" s="102"/>
      <c r="N148" s="101"/>
      <c r="O148" s="152"/>
      <c r="P148" s="103">
        <f t="shared" si="12"/>
        <v>0</v>
      </c>
      <c r="Q148" s="104">
        <f>SUM(N148+L148+K147+K146+K145)</f>
        <v>0</v>
      </c>
      <c r="R148" s="105">
        <f>SUM(O148+M148,J145:J147)</f>
        <v>0</v>
      </c>
      <c r="S148" s="106">
        <f t="shared" si="13"/>
        <v>0</v>
      </c>
      <c r="T148" s="105">
        <f t="shared" si="14"/>
        <v>0</v>
      </c>
      <c r="U148" s="107">
        <f t="shared" si="15"/>
        <v>0</v>
      </c>
      <c r="V148" s="46"/>
    </row>
    <row r="149" spans="1:22" ht="15" hidden="1">
      <c r="A149" s="17">
        <v>5</v>
      </c>
      <c r="B149" s="70"/>
      <c r="C149" s="71"/>
      <c r="D149" s="75">
        <f>(IF(M145="","",M145))</f>
      </c>
      <c r="E149" s="79">
        <f>(IF(L145="","",L145))</f>
      </c>
      <c r="F149" s="75">
        <f>(IF(M146="","",M146))</f>
      </c>
      <c r="G149" s="79">
        <f>(IF(L146="","",L146))</f>
      </c>
      <c r="H149" s="75">
        <f>(IF(M147="","",M147))</f>
      </c>
      <c r="I149" s="79">
        <f>(IF(L147="","",L147))</f>
      </c>
      <c r="J149" s="75">
        <f>(IF(M148="","",M148))</f>
      </c>
      <c r="K149" s="79">
        <f>(IF(L148="","",L148))</f>
      </c>
      <c r="L149" s="118"/>
      <c r="M149" s="119"/>
      <c r="N149" s="108"/>
      <c r="O149" s="131"/>
      <c r="P149" s="110">
        <f t="shared" si="12"/>
        <v>0</v>
      </c>
      <c r="Q149" s="111">
        <f>SUM(N149,M148:M148)</f>
        <v>0</v>
      </c>
      <c r="R149" s="112">
        <f>SUM(O149,L148:L148)</f>
        <v>0</v>
      </c>
      <c r="S149" s="113">
        <f t="shared" si="13"/>
        <v>0</v>
      </c>
      <c r="T149" s="112">
        <f t="shared" si="14"/>
        <v>0</v>
      </c>
      <c r="U149" s="114">
        <f t="shared" si="15"/>
        <v>0</v>
      </c>
      <c r="V149" s="47"/>
    </row>
    <row r="150" spans="1:22" ht="15.75" hidden="1" thickBot="1">
      <c r="A150" s="18">
        <v>6</v>
      </c>
      <c r="B150" s="90"/>
      <c r="C150" s="91"/>
      <c r="D150" s="76">
        <f>(IF(O145="","",O145))</f>
      </c>
      <c r="E150" s="132">
        <f>(IF(N145="","",N145))</f>
      </c>
      <c r="F150" s="76">
        <f>(IF(O146="","",O146))</f>
      </c>
      <c r="G150" s="132">
        <f>(IF(N146="","",N146))</f>
      </c>
      <c r="H150" s="76">
        <f>(IF(O147="","",O147))</f>
      </c>
      <c r="I150" s="132">
        <f>(IF(N147="","",N147))</f>
      </c>
      <c r="J150" s="76">
        <f>(IF(O148="","",O148))</f>
      </c>
      <c r="K150" s="132">
        <f>(IF(N148="","",N148))</f>
      </c>
      <c r="L150" s="76">
        <f>(IF(O149="","",O149))</f>
      </c>
      <c r="M150" s="132">
        <f>(IF(N149="","",N149))</f>
      </c>
      <c r="N150" s="133"/>
      <c r="O150" s="153"/>
      <c r="P150" s="134">
        <f t="shared" si="12"/>
        <v>0</v>
      </c>
      <c r="Q150" s="135">
        <f>SUM(O148:O149)</f>
        <v>0</v>
      </c>
      <c r="R150" s="136">
        <f>SUM(N148:N149)</f>
        <v>0</v>
      </c>
      <c r="S150" s="137">
        <f t="shared" si="13"/>
        <v>0</v>
      </c>
      <c r="T150" s="136">
        <f t="shared" si="14"/>
        <v>0</v>
      </c>
      <c r="U150" s="138">
        <f t="shared" si="15"/>
        <v>0</v>
      </c>
      <c r="V150" s="48"/>
    </row>
    <row r="151" ht="9" customHeight="1"/>
    <row r="152" spans="1:26" ht="21.75" customHeight="1">
      <c r="A152" s="3"/>
      <c r="B152" s="32" t="s">
        <v>19</v>
      </c>
      <c r="C152" s="32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1" t="s">
        <v>8</v>
      </c>
      <c r="W152" s="3"/>
      <c r="X152" s="3"/>
      <c r="Y152" s="3"/>
      <c r="Z152" s="3"/>
    </row>
    <row r="153" spans="1:26" ht="19.5" customHeight="1" thickBot="1">
      <c r="A153" s="15"/>
      <c r="B153" s="29" t="s">
        <v>10</v>
      </c>
      <c r="C153" s="30" t="s">
        <v>11</v>
      </c>
      <c r="D153" s="16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2" ht="105" customHeight="1" thickBot="1">
      <c r="A154" s="51"/>
      <c r="B154" s="59" t="s">
        <v>9</v>
      </c>
      <c r="C154" s="100" t="s">
        <v>58</v>
      </c>
      <c r="D154" s="25" t="str">
        <f>B156</f>
        <v>Albrecht</v>
      </c>
      <c r="E154" s="26" t="str">
        <f>C156</f>
        <v>Eugen</v>
      </c>
      <c r="F154" s="25" t="str">
        <f>B157</f>
        <v>Rösch</v>
      </c>
      <c r="G154" s="26" t="str">
        <f>C157</f>
        <v>Thomas</v>
      </c>
      <c r="H154" s="25" t="str">
        <f>B158</f>
        <v>Yenidede</v>
      </c>
      <c r="I154" s="26" t="str">
        <f>C158</f>
        <v>Önder</v>
      </c>
      <c r="J154" s="25" t="str">
        <f>B159</f>
        <v>Lux</v>
      </c>
      <c r="K154" s="26" t="str">
        <f>C159</f>
        <v>Benjamin</v>
      </c>
      <c r="L154" s="25" t="str">
        <f>B160</f>
        <v>Spahr</v>
      </c>
      <c r="M154" s="26" t="str">
        <f>C160</f>
        <v>Klaus</v>
      </c>
      <c r="N154" s="25">
        <f>B161</f>
        <v>0</v>
      </c>
      <c r="O154" s="27">
        <f>C161</f>
        <v>0</v>
      </c>
      <c r="P154" s="201" t="s">
        <v>2</v>
      </c>
      <c r="Q154" s="209" t="s">
        <v>4</v>
      </c>
      <c r="R154" s="194" t="s">
        <v>5</v>
      </c>
      <c r="S154" s="209" t="s">
        <v>6</v>
      </c>
      <c r="T154" s="194" t="s">
        <v>7</v>
      </c>
      <c r="U154" s="196" t="s">
        <v>12</v>
      </c>
      <c r="V154" s="206" t="s">
        <v>3</v>
      </c>
    </row>
    <row r="155" spans="1:22" ht="21.75" customHeight="1" thickBot="1">
      <c r="A155" s="52"/>
      <c r="B155" s="61" t="s">
        <v>0</v>
      </c>
      <c r="C155" s="62" t="s">
        <v>1</v>
      </c>
      <c r="D155" s="63">
        <v>1</v>
      </c>
      <c r="E155" s="64"/>
      <c r="F155" s="65">
        <v>2</v>
      </c>
      <c r="G155" s="66"/>
      <c r="H155" s="65">
        <v>3</v>
      </c>
      <c r="I155" s="66"/>
      <c r="J155" s="65">
        <v>4</v>
      </c>
      <c r="K155" s="66"/>
      <c r="L155" s="65">
        <v>5</v>
      </c>
      <c r="M155" s="66"/>
      <c r="N155" s="65">
        <v>6</v>
      </c>
      <c r="O155" s="67"/>
      <c r="P155" s="208"/>
      <c r="Q155" s="210"/>
      <c r="R155" s="211"/>
      <c r="S155" s="210"/>
      <c r="T155" s="211"/>
      <c r="U155" s="212"/>
      <c r="V155" s="207"/>
    </row>
    <row r="156" spans="1:22" ht="21.75" customHeight="1">
      <c r="A156" s="28">
        <v>1</v>
      </c>
      <c r="B156" s="72" t="s">
        <v>59</v>
      </c>
      <c r="C156" s="73" t="s">
        <v>49</v>
      </c>
      <c r="D156" s="74"/>
      <c r="E156" s="115"/>
      <c r="F156" s="101">
        <v>0</v>
      </c>
      <c r="G156" s="102">
        <v>3</v>
      </c>
      <c r="H156" s="101">
        <v>0</v>
      </c>
      <c r="I156" s="102">
        <v>3</v>
      </c>
      <c r="J156" s="101">
        <v>0</v>
      </c>
      <c r="K156" s="102">
        <v>3</v>
      </c>
      <c r="L156" s="101">
        <v>3</v>
      </c>
      <c r="M156" s="102">
        <v>0</v>
      </c>
      <c r="N156" s="101"/>
      <c r="O156" s="152"/>
      <c r="P156" s="103">
        <f aca="true" t="shared" si="16" ref="P156:P161">SUM(IF(J156="",0,1),IF(L156="",0,1),IF(N156="",0,1),IF(H156="",0,1),IF(F156="",0,1),IF(D156="",0,1))</f>
        <v>4</v>
      </c>
      <c r="Q156" s="104">
        <f>SUM(N156+L156+J156+H156+F156)</f>
        <v>3</v>
      </c>
      <c r="R156" s="105">
        <f>SUM(O156+M156+K156+I156+G156)</f>
        <v>9</v>
      </c>
      <c r="S156" s="106">
        <f aca="true" t="shared" si="17" ref="S156:S161">SUM(IF(J156&gt;K156,1,0),IF(L156&gt;M156,1,0),IF(N156&gt;O156,1,0),IF(H156&gt;I156,1,0),IF(D156&gt;E156,1,0),IF(F156&gt;G156,1,0),)</f>
        <v>1</v>
      </c>
      <c r="T156" s="105">
        <f aca="true" t="shared" si="18" ref="T156:T161">P156-S156</f>
        <v>3</v>
      </c>
      <c r="U156" s="107">
        <f aca="true" t="shared" si="19" ref="U156:U161">SUM(Q156-R156)</f>
        <v>-6</v>
      </c>
      <c r="V156" s="46">
        <v>4</v>
      </c>
    </row>
    <row r="157" spans="1:22" ht="21.75" customHeight="1">
      <c r="A157" s="17">
        <v>2</v>
      </c>
      <c r="B157" s="70" t="s">
        <v>60</v>
      </c>
      <c r="C157" s="71" t="s">
        <v>55</v>
      </c>
      <c r="D157" s="75">
        <f>(IF(G156="","",G156))</f>
        <v>3</v>
      </c>
      <c r="E157" s="79">
        <f>(IF(F156="","",F156))</f>
        <v>0</v>
      </c>
      <c r="F157" s="116"/>
      <c r="G157" s="117"/>
      <c r="H157" s="108">
        <v>0</v>
      </c>
      <c r="I157" s="109">
        <v>3</v>
      </c>
      <c r="J157" s="108">
        <v>0</v>
      </c>
      <c r="K157" s="109">
        <v>3</v>
      </c>
      <c r="L157" s="108">
        <v>3</v>
      </c>
      <c r="M157" s="109">
        <v>0</v>
      </c>
      <c r="N157" s="108"/>
      <c r="O157" s="131"/>
      <c r="P157" s="110">
        <f t="shared" si="16"/>
        <v>4</v>
      </c>
      <c r="Q157" s="111">
        <f>SUM(N157+L157+J157+H157+G156)</f>
        <v>6</v>
      </c>
      <c r="R157" s="112">
        <f>SUM(O157+M157+K157+I157+F156)</f>
        <v>6</v>
      </c>
      <c r="S157" s="113">
        <f t="shared" si="17"/>
        <v>2</v>
      </c>
      <c r="T157" s="112">
        <f t="shared" si="18"/>
        <v>2</v>
      </c>
      <c r="U157" s="114">
        <f t="shared" si="19"/>
        <v>0</v>
      </c>
      <c r="V157" s="47">
        <v>3</v>
      </c>
    </row>
    <row r="158" spans="1:22" ht="21.75" customHeight="1">
      <c r="A158" s="17">
        <v>3</v>
      </c>
      <c r="B158" s="70" t="s">
        <v>25</v>
      </c>
      <c r="C158" s="71" t="s">
        <v>26</v>
      </c>
      <c r="D158" s="75">
        <f>(IF(I156="","",I156))</f>
        <v>3</v>
      </c>
      <c r="E158" s="79">
        <f>(IF(H156="","",H156))</f>
        <v>0</v>
      </c>
      <c r="F158" s="75">
        <f>(IF(I157="","",I157))</f>
        <v>3</v>
      </c>
      <c r="G158" s="79">
        <f>(IF(H157="","",H157))</f>
        <v>0</v>
      </c>
      <c r="H158" s="118"/>
      <c r="I158" s="119"/>
      <c r="J158" s="108">
        <v>0</v>
      </c>
      <c r="K158" s="109">
        <v>3</v>
      </c>
      <c r="L158" s="108">
        <v>3</v>
      </c>
      <c r="M158" s="109">
        <v>0</v>
      </c>
      <c r="N158" s="108"/>
      <c r="O158" s="131"/>
      <c r="P158" s="110">
        <f t="shared" si="16"/>
        <v>4</v>
      </c>
      <c r="Q158" s="111">
        <f>SUM(N158+L158+J158+I157+I156)</f>
        <v>9</v>
      </c>
      <c r="R158" s="112">
        <f>SUM(O158+M158+K158+H157+H156)</f>
        <v>3</v>
      </c>
      <c r="S158" s="113">
        <f t="shared" si="17"/>
        <v>3</v>
      </c>
      <c r="T158" s="112">
        <f t="shared" si="18"/>
        <v>1</v>
      </c>
      <c r="U158" s="114">
        <f t="shared" si="19"/>
        <v>6</v>
      </c>
      <c r="V158" s="47">
        <v>2</v>
      </c>
    </row>
    <row r="159" spans="1:22" ht="21.75" customHeight="1">
      <c r="A159" s="17">
        <v>4</v>
      </c>
      <c r="B159" s="70" t="s">
        <v>34</v>
      </c>
      <c r="C159" s="71" t="s">
        <v>33</v>
      </c>
      <c r="D159" s="75">
        <v>3</v>
      </c>
      <c r="E159" s="79">
        <v>0</v>
      </c>
      <c r="F159" s="75">
        <f>(IF(K157="","",K157))</f>
        <v>3</v>
      </c>
      <c r="G159" s="79">
        <f>(IF(J157="","",J157))</f>
        <v>0</v>
      </c>
      <c r="H159" s="75">
        <f>(IF(K158="","",K158))</f>
        <v>3</v>
      </c>
      <c r="I159" s="79">
        <f>(IF(J158="","",J158))</f>
        <v>0</v>
      </c>
      <c r="J159" s="118"/>
      <c r="K159" s="119"/>
      <c r="L159" s="108">
        <v>3</v>
      </c>
      <c r="M159" s="109">
        <v>0</v>
      </c>
      <c r="N159" s="108"/>
      <c r="O159" s="131"/>
      <c r="P159" s="110">
        <f t="shared" si="16"/>
        <v>4</v>
      </c>
      <c r="Q159" s="111">
        <f>SUM(N159+L159+K158+K157+K156)</f>
        <v>12</v>
      </c>
      <c r="R159" s="112">
        <f>SUM(O159+M159,J156:J158)</f>
        <v>0</v>
      </c>
      <c r="S159" s="113">
        <f t="shared" si="17"/>
        <v>4</v>
      </c>
      <c r="T159" s="112">
        <f t="shared" si="18"/>
        <v>0</v>
      </c>
      <c r="U159" s="114">
        <f t="shared" si="19"/>
        <v>12</v>
      </c>
      <c r="V159" s="47">
        <v>1</v>
      </c>
    </row>
    <row r="160" spans="1:22" ht="21.75" customHeight="1">
      <c r="A160" s="17">
        <v>5</v>
      </c>
      <c r="B160" s="70" t="s">
        <v>61</v>
      </c>
      <c r="C160" s="71" t="s">
        <v>62</v>
      </c>
      <c r="D160" s="75">
        <f>(IF(M156="","",M156))</f>
        <v>0</v>
      </c>
      <c r="E160" s="79">
        <f>(IF(L156="","",L156))</f>
        <v>3</v>
      </c>
      <c r="F160" s="75">
        <f>(IF(M157="","",M157))</f>
        <v>0</v>
      </c>
      <c r="G160" s="79">
        <f>(IF(L157="","",L157))</f>
        <v>3</v>
      </c>
      <c r="H160" s="75">
        <f>(IF(M158="","",M158))</f>
        <v>0</v>
      </c>
      <c r="I160" s="79">
        <f>(IF(L158="","",L158))</f>
        <v>3</v>
      </c>
      <c r="J160" s="75">
        <f>(IF(M159="","",M159))</f>
        <v>0</v>
      </c>
      <c r="K160" s="79">
        <f>(IF(L159="","",L159))</f>
        <v>3</v>
      </c>
      <c r="L160" s="118"/>
      <c r="M160" s="119"/>
      <c r="N160" s="108"/>
      <c r="O160" s="131"/>
      <c r="P160" s="110">
        <f t="shared" si="16"/>
        <v>4</v>
      </c>
      <c r="Q160" s="111">
        <f>SUM(N160,M156:M159)</f>
        <v>0</v>
      </c>
      <c r="R160" s="112">
        <f>SUM(O160,L156:L159)</f>
        <v>12</v>
      </c>
      <c r="S160" s="113">
        <f t="shared" si="17"/>
        <v>0</v>
      </c>
      <c r="T160" s="112">
        <f t="shared" si="18"/>
        <v>4</v>
      </c>
      <c r="U160" s="114">
        <f t="shared" si="19"/>
        <v>-12</v>
      </c>
      <c r="V160" s="47">
        <v>5</v>
      </c>
    </row>
    <row r="161" spans="1:22" ht="21.75" customHeight="1" thickBot="1">
      <c r="A161" s="18">
        <v>6</v>
      </c>
      <c r="B161" s="90"/>
      <c r="C161" s="91"/>
      <c r="D161" s="76">
        <f>(IF(O156="","",O156))</f>
      </c>
      <c r="E161" s="132">
        <f>(IF(N156="","",N156))</f>
      </c>
      <c r="F161" s="76">
        <f>(IF(O157="","",O157))</f>
      </c>
      <c r="G161" s="132">
        <f>(IF(N157="","",N157))</f>
      </c>
      <c r="H161" s="76">
        <f>(IF(O158="","",O158))</f>
      </c>
      <c r="I161" s="132">
        <f>(IF(N158="","",N158))</f>
      </c>
      <c r="J161" s="76">
        <f>(IF(O159="","",O159))</f>
      </c>
      <c r="K161" s="132">
        <f>(IF(N159="","",N159))</f>
      </c>
      <c r="L161" s="76">
        <f>(IF(O160="","",O160))</f>
      </c>
      <c r="M161" s="132">
        <f>(IF(N160="","",N160))</f>
      </c>
      <c r="N161" s="133"/>
      <c r="O161" s="153"/>
      <c r="P161" s="134">
        <f t="shared" si="16"/>
        <v>0</v>
      </c>
      <c r="Q161" s="135">
        <f>SUM(O156:O160)</f>
        <v>0</v>
      </c>
      <c r="R161" s="136">
        <f>SUM(N156:N160)</f>
        <v>0</v>
      </c>
      <c r="S161" s="137">
        <f t="shared" si="17"/>
        <v>0</v>
      </c>
      <c r="T161" s="136">
        <f t="shared" si="18"/>
        <v>0</v>
      </c>
      <c r="U161" s="138">
        <f t="shared" si="19"/>
        <v>0</v>
      </c>
      <c r="V161" s="48"/>
    </row>
    <row r="162" spans="1:26" s="36" customFormat="1" ht="15.75" customHeight="1">
      <c r="A162" s="33"/>
      <c r="B162" s="213" t="s">
        <v>73</v>
      </c>
      <c r="C162" s="214"/>
      <c r="D162" s="215"/>
      <c r="E162" s="215"/>
      <c r="F162" s="34"/>
      <c r="G162" s="34"/>
      <c r="H162" s="34"/>
      <c r="I162" s="216"/>
      <c r="J162" s="34"/>
      <c r="K162" s="35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34"/>
      <c r="X162" s="34"/>
      <c r="Y162" s="34"/>
      <c r="Z162" s="34"/>
    </row>
    <row r="163" spans="1:26" ht="15">
      <c r="A163" s="218"/>
      <c r="B163" s="219" t="s">
        <v>74</v>
      </c>
      <c r="C163" s="220" t="s">
        <v>75</v>
      </c>
      <c r="D163" s="251" t="s">
        <v>76</v>
      </c>
      <c r="E163" s="252">
        <v>6</v>
      </c>
      <c r="F163" s="223" t="s">
        <v>77</v>
      </c>
      <c r="G163" s="224">
        <v>5</v>
      </c>
      <c r="H163" s="223" t="s">
        <v>78</v>
      </c>
      <c r="I163" s="222">
        <v>4</v>
      </c>
      <c r="J163" s="14"/>
      <c r="K163" s="13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3"/>
      <c r="X163" s="3"/>
      <c r="Y163" s="3"/>
      <c r="Z163" s="3"/>
    </row>
    <row r="164" spans="1:26" ht="15">
      <c r="A164" s="3"/>
      <c r="B164" s="226"/>
      <c r="C164" s="220" t="s">
        <v>79</v>
      </c>
      <c r="D164" s="253" t="s">
        <v>80</v>
      </c>
      <c r="E164" s="254">
        <v>4</v>
      </c>
      <c r="F164" s="223" t="s">
        <v>81</v>
      </c>
      <c r="G164" s="224">
        <v>3</v>
      </c>
      <c r="H164" s="223" t="s">
        <v>76</v>
      </c>
      <c r="I164" s="222">
        <v>2</v>
      </c>
      <c r="J164" s="14"/>
      <c r="K164" s="1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14" ht="15">
      <c r="B165" s="226"/>
      <c r="C165" s="220" t="s">
        <v>82</v>
      </c>
      <c r="D165" s="251" t="s">
        <v>77</v>
      </c>
      <c r="E165" s="252">
        <v>6</v>
      </c>
      <c r="F165" s="223" t="s">
        <v>78</v>
      </c>
      <c r="G165" s="224">
        <v>1</v>
      </c>
      <c r="H165" s="223" t="s">
        <v>83</v>
      </c>
      <c r="I165" s="222">
        <v>5</v>
      </c>
      <c r="J165" s="14"/>
      <c r="K165" s="13"/>
      <c r="L165" s="228"/>
      <c r="M165" s="228"/>
      <c r="N165" s="228"/>
    </row>
    <row r="166" spans="2:14" ht="15">
      <c r="B166" s="226"/>
      <c r="C166" s="220" t="s">
        <v>84</v>
      </c>
      <c r="D166" s="253" t="s">
        <v>80</v>
      </c>
      <c r="E166" s="254">
        <v>5</v>
      </c>
      <c r="F166" s="223" t="s">
        <v>76</v>
      </c>
      <c r="G166" s="224">
        <v>4</v>
      </c>
      <c r="H166" s="223" t="s">
        <v>77</v>
      </c>
      <c r="I166" s="222">
        <v>3</v>
      </c>
      <c r="J166" s="14"/>
      <c r="K166" s="13"/>
      <c r="L166" s="228"/>
      <c r="M166" s="228"/>
      <c r="N166" s="228"/>
    </row>
    <row r="167" spans="2:14" ht="15">
      <c r="B167" s="239"/>
      <c r="C167" s="220" t="s">
        <v>85</v>
      </c>
      <c r="D167" s="251" t="s">
        <v>78</v>
      </c>
      <c r="E167" s="252">
        <v>6</v>
      </c>
      <c r="F167" s="223" t="s">
        <v>83</v>
      </c>
      <c r="G167" s="224">
        <v>2</v>
      </c>
      <c r="H167" s="223" t="s">
        <v>81</v>
      </c>
      <c r="I167" s="222">
        <v>1</v>
      </c>
      <c r="J167" s="14"/>
      <c r="K167" s="13"/>
      <c r="L167" s="228"/>
      <c r="M167" s="228"/>
      <c r="N167" s="228"/>
    </row>
    <row r="168" spans="1:24" s="36" customFormat="1" ht="15.75" customHeight="1" hidden="1">
      <c r="A168" s="33"/>
      <c r="B168" s="234" t="s">
        <v>86</v>
      </c>
      <c r="C168" s="235"/>
      <c r="D168" s="236"/>
      <c r="E168" s="236"/>
      <c r="F168" s="237"/>
      <c r="G168" s="238"/>
      <c r="H168" s="34"/>
      <c r="I168" s="34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34"/>
      <c r="V168" s="34"/>
      <c r="W168" s="34"/>
      <c r="X168" s="34"/>
    </row>
    <row r="169" spans="1:22" ht="15" hidden="1">
      <c r="A169" s="218"/>
      <c r="B169" s="219" t="s">
        <v>74</v>
      </c>
      <c r="C169" s="220" t="s">
        <v>75</v>
      </c>
      <c r="D169" s="221" t="s">
        <v>76</v>
      </c>
      <c r="E169" s="222">
        <v>4</v>
      </c>
      <c r="F169" s="223" t="s">
        <v>77</v>
      </c>
      <c r="G169" s="222">
        <v>3</v>
      </c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3"/>
      <c r="T169" s="3"/>
      <c r="U169" s="3"/>
      <c r="V169" s="3"/>
    </row>
    <row r="170" spans="1:22" ht="15" hidden="1">
      <c r="A170" s="3"/>
      <c r="B170" s="226"/>
      <c r="C170" s="220" t="s">
        <v>79</v>
      </c>
      <c r="D170" s="223" t="s">
        <v>83</v>
      </c>
      <c r="E170" s="227">
        <v>3</v>
      </c>
      <c r="F170" s="223" t="s">
        <v>76</v>
      </c>
      <c r="G170" s="222">
        <v>2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7" ht="15" hidden="1">
      <c r="B171" s="239"/>
      <c r="C171" s="220" t="s">
        <v>82</v>
      </c>
      <c r="D171" s="221" t="s">
        <v>77</v>
      </c>
      <c r="E171" s="222">
        <v>4</v>
      </c>
      <c r="F171" s="223" t="s">
        <v>78</v>
      </c>
      <c r="G171" s="222">
        <v>1</v>
      </c>
    </row>
    <row r="172" ht="9" customHeight="1"/>
    <row r="173" spans="1:8" ht="15">
      <c r="A173" s="240">
        <v>1</v>
      </c>
      <c r="B173" s="77" t="str">
        <f>B157</f>
        <v>Rösch</v>
      </c>
      <c r="C173" s="78" t="str">
        <f>C157</f>
        <v>Thomas</v>
      </c>
      <c r="D173" s="79">
        <f>L157</f>
        <v>3</v>
      </c>
      <c r="H173" s="1" t="s">
        <v>87</v>
      </c>
    </row>
    <row r="174" spans="1:8" ht="15">
      <c r="A174" s="240"/>
      <c r="B174" s="80" t="str">
        <f>B160</f>
        <v>Spahr</v>
      </c>
      <c r="C174" s="81" t="str">
        <f>C160</f>
        <v>Klaus</v>
      </c>
      <c r="D174" s="82">
        <f>M157</f>
        <v>0</v>
      </c>
      <c r="H174" s="1" t="s">
        <v>93</v>
      </c>
    </row>
    <row r="175" spans="2:4" ht="9" customHeight="1">
      <c r="B175" s="83"/>
      <c r="C175" s="83"/>
      <c r="D175" s="84"/>
    </row>
    <row r="176" spans="1:8" ht="15">
      <c r="A176" s="240">
        <v>2</v>
      </c>
      <c r="B176" s="77" t="str">
        <f>B158</f>
        <v>Yenidede</v>
      </c>
      <c r="C176" s="78" t="str">
        <f>C158</f>
        <v>Önder</v>
      </c>
      <c r="D176" s="79">
        <f>J158</f>
        <v>0</v>
      </c>
      <c r="H176" s="1" t="s">
        <v>91</v>
      </c>
    </row>
    <row r="177" spans="1:8" ht="15">
      <c r="A177" s="240"/>
      <c r="B177" s="77" t="str">
        <f>B159</f>
        <v>Lux</v>
      </c>
      <c r="C177" s="78" t="str">
        <f>C159</f>
        <v>Benjamin</v>
      </c>
      <c r="D177" s="82">
        <f>K158</f>
        <v>3</v>
      </c>
      <c r="H177" s="1" t="s">
        <v>92</v>
      </c>
    </row>
    <row r="178" spans="2:4" ht="9" customHeight="1">
      <c r="B178" s="83"/>
      <c r="C178" s="83"/>
      <c r="D178" s="84"/>
    </row>
    <row r="179" spans="1:8" ht="15">
      <c r="A179" s="240">
        <v>3</v>
      </c>
      <c r="B179" s="77" t="str">
        <f>B160</f>
        <v>Spahr</v>
      </c>
      <c r="C179" s="78" t="str">
        <f>C160</f>
        <v>Klaus</v>
      </c>
      <c r="D179" s="79">
        <f>M158</f>
        <v>0</v>
      </c>
      <c r="H179" s="1" t="s">
        <v>93</v>
      </c>
    </row>
    <row r="180" spans="1:8" ht="15">
      <c r="A180" s="240"/>
      <c r="B180" s="80" t="str">
        <f>B158</f>
        <v>Yenidede</v>
      </c>
      <c r="C180" s="81" t="str">
        <f>C158</f>
        <v>Önder</v>
      </c>
      <c r="D180" s="82">
        <f>L158</f>
        <v>3</v>
      </c>
      <c r="H180" s="1" t="s">
        <v>91</v>
      </c>
    </row>
    <row r="181" spans="2:4" ht="9" customHeight="1">
      <c r="B181" s="83"/>
      <c r="C181" s="83"/>
      <c r="D181" s="84"/>
    </row>
    <row r="182" spans="1:8" ht="15">
      <c r="A182" s="240">
        <v>4</v>
      </c>
      <c r="B182" s="77" t="str">
        <f>B156</f>
        <v>Albrecht</v>
      </c>
      <c r="C182" s="78" t="str">
        <f>C156</f>
        <v>Eugen</v>
      </c>
      <c r="D182" s="79">
        <f>F156</f>
        <v>0</v>
      </c>
      <c r="H182" s="1" t="s">
        <v>87</v>
      </c>
    </row>
    <row r="183" spans="1:8" ht="15">
      <c r="A183" s="240"/>
      <c r="B183" s="80" t="str">
        <f>B157</f>
        <v>Rösch</v>
      </c>
      <c r="C183" s="81" t="str">
        <f>C157</f>
        <v>Thomas</v>
      </c>
      <c r="D183" s="82">
        <f>G156</f>
        <v>3</v>
      </c>
      <c r="H183" s="1" t="s">
        <v>87</v>
      </c>
    </row>
    <row r="184" spans="2:4" ht="9" customHeight="1">
      <c r="B184" s="83"/>
      <c r="C184" s="83"/>
      <c r="D184" s="84"/>
    </row>
    <row r="185" spans="1:8" ht="15">
      <c r="A185" s="240">
        <v>5</v>
      </c>
      <c r="B185" s="77" t="str">
        <f>B158</f>
        <v>Yenidede</v>
      </c>
      <c r="C185" s="78" t="str">
        <f>C158</f>
        <v>Önder</v>
      </c>
      <c r="D185" s="79">
        <f>I156</f>
        <v>3</v>
      </c>
      <c r="H185" s="1" t="s">
        <v>91</v>
      </c>
    </row>
    <row r="186" spans="1:8" ht="15">
      <c r="A186" s="240"/>
      <c r="B186" s="80" t="str">
        <f>B156</f>
        <v>Albrecht</v>
      </c>
      <c r="C186" s="81" t="str">
        <f>C156</f>
        <v>Eugen</v>
      </c>
      <c r="D186" s="82">
        <f>H156</f>
        <v>0</v>
      </c>
      <c r="H186" s="1" t="s">
        <v>87</v>
      </c>
    </row>
    <row r="187" spans="2:4" ht="9" customHeight="1">
      <c r="B187" s="83"/>
      <c r="C187" s="83"/>
      <c r="D187" s="84"/>
    </row>
    <row r="188" spans="1:8" ht="15">
      <c r="A188" s="240">
        <v>6</v>
      </c>
      <c r="B188" s="77" t="str">
        <f>B159</f>
        <v>Lux</v>
      </c>
      <c r="C188" s="78" t="str">
        <f>C159</f>
        <v>Benjamin</v>
      </c>
      <c r="D188" s="79">
        <f>L159</f>
        <v>3</v>
      </c>
      <c r="H188" s="1" t="s">
        <v>92</v>
      </c>
    </row>
    <row r="189" spans="1:8" ht="15">
      <c r="A189" s="240"/>
      <c r="B189" s="77" t="str">
        <f>B160</f>
        <v>Spahr</v>
      </c>
      <c r="C189" s="78" t="str">
        <f>C160</f>
        <v>Klaus</v>
      </c>
      <c r="D189" s="82">
        <f>M159</f>
        <v>0</v>
      </c>
      <c r="H189" s="1" t="s">
        <v>93</v>
      </c>
    </row>
    <row r="190" spans="2:4" ht="9" customHeight="1">
      <c r="B190" s="83"/>
      <c r="C190" s="83"/>
      <c r="D190" s="84"/>
    </row>
    <row r="191" spans="1:8" ht="15">
      <c r="A191" s="240">
        <v>7</v>
      </c>
      <c r="B191" s="77" t="str">
        <f>B156</f>
        <v>Albrecht</v>
      </c>
      <c r="C191" s="78" t="str">
        <f>C156</f>
        <v>Eugen</v>
      </c>
      <c r="D191" s="79">
        <f>J156</f>
        <v>0</v>
      </c>
      <c r="H191" s="1" t="s">
        <v>87</v>
      </c>
    </row>
    <row r="192" spans="1:8" ht="15">
      <c r="A192" s="240"/>
      <c r="B192" s="77" t="str">
        <f>B159</f>
        <v>Lux</v>
      </c>
      <c r="C192" s="78" t="str">
        <f>C159</f>
        <v>Benjamin</v>
      </c>
      <c r="D192" s="79">
        <f>K156</f>
        <v>3</v>
      </c>
      <c r="H192" s="1" t="s">
        <v>92</v>
      </c>
    </row>
    <row r="193" spans="2:4" ht="9" customHeight="1">
      <c r="B193" s="83"/>
      <c r="C193" s="83"/>
      <c r="D193" s="84"/>
    </row>
    <row r="194" spans="1:8" ht="15">
      <c r="A194" s="240">
        <v>8</v>
      </c>
      <c r="B194" s="77" t="str">
        <f>B157</f>
        <v>Rösch</v>
      </c>
      <c r="C194" s="78" t="str">
        <f>C157</f>
        <v>Thomas</v>
      </c>
      <c r="D194" s="79">
        <f>H157</f>
        <v>0</v>
      </c>
      <c r="H194" s="1" t="s">
        <v>87</v>
      </c>
    </row>
    <row r="195" spans="1:8" ht="15">
      <c r="A195" s="240"/>
      <c r="B195" s="77" t="str">
        <f>B158</f>
        <v>Yenidede</v>
      </c>
      <c r="C195" s="78" t="str">
        <f>C158</f>
        <v>Önder</v>
      </c>
      <c r="D195" s="82">
        <f>I157</f>
        <v>3</v>
      </c>
      <c r="H195" s="1" t="s">
        <v>91</v>
      </c>
    </row>
    <row r="196" spans="2:4" ht="9" customHeight="1">
      <c r="B196" s="83"/>
      <c r="C196" s="83"/>
      <c r="D196" s="84"/>
    </row>
    <row r="197" spans="1:8" ht="15">
      <c r="A197" s="240">
        <v>9</v>
      </c>
      <c r="B197" s="77" t="str">
        <f>B159</f>
        <v>Lux</v>
      </c>
      <c r="C197" s="78" t="str">
        <f>C159</f>
        <v>Benjamin</v>
      </c>
      <c r="D197" s="79">
        <f>K157</f>
        <v>3</v>
      </c>
      <c r="H197" s="1" t="s">
        <v>92</v>
      </c>
    </row>
    <row r="198" spans="1:8" ht="15">
      <c r="A198" s="240"/>
      <c r="B198" s="77" t="str">
        <f>B157</f>
        <v>Rösch</v>
      </c>
      <c r="C198" s="78" t="str">
        <f>C157</f>
        <v>Thomas</v>
      </c>
      <c r="D198" s="79">
        <f>J157</f>
        <v>0</v>
      </c>
      <c r="H198" s="1" t="s">
        <v>87</v>
      </c>
    </row>
    <row r="199" spans="2:4" ht="9" customHeight="1">
      <c r="B199" s="83"/>
      <c r="C199" s="83"/>
      <c r="D199" s="84"/>
    </row>
    <row r="200" spans="1:8" ht="15">
      <c r="A200" s="240">
        <v>10</v>
      </c>
      <c r="B200" s="77" t="str">
        <f>B160</f>
        <v>Spahr</v>
      </c>
      <c r="C200" s="78" t="str">
        <f>C160</f>
        <v>Klaus</v>
      </c>
      <c r="D200" s="79">
        <f>M156</f>
        <v>0</v>
      </c>
      <c r="H200" s="1" t="s">
        <v>93</v>
      </c>
    </row>
    <row r="201" spans="1:8" ht="15">
      <c r="A201" s="240"/>
      <c r="B201" s="77" t="str">
        <f>B156</f>
        <v>Albrecht</v>
      </c>
      <c r="C201" s="78" t="str">
        <f>C156</f>
        <v>Eugen</v>
      </c>
      <c r="D201" s="79">
        <f>L156</f>
        <v>3</v>
      </c>
      <c r="H201" s="1" t="s">
        <v>87</v>
      </c>
    </row>
    <row r="202" ht="9" customHeight="1"/>
    <row r="203" spans="1:26" ht="21.75" customHeight="1">
      <c r="A203" s="3"/>
      <c r="B203" s="32" t="s">
        <v>19</v>
      </c>
      <c r="C203" s="32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1" t="s">
        <v>8</v>
      </c>
      <c r="W203" s="3"/>
      <c r="X203" s="3"/>
      <c r="Y203" s="3"/>
      <c r="Z203" s="3"/>
    </row>
    <row r="204" spans="1:26" ht="19.5" customHeight="1" thickBot="1">
      <c r="A204" s="15"/>
      <c r="B204" s="29" t="s">
        <v>10</v>
      </c>
      <c r="C204" s="30" t="s">
        <v>11</v>
      </c>
      <c r="D204" s="16"/>
      <c r="E204" s="1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2" ht="105" customHeight="1" thickBot="1">
      <c r="A205" s="51"/>
      <c r="B205" s="59" t="s">
        <v>9</v>
      </c>
      <c r="C205" s="100" t="s">
        <v>63</v>
      </c>
      <c r="D205" s="25" t="str">
        <f>B207</f>
        <v>Eckstein</v>
      </c>
      <c r="E205" s="26" t="str">
        <f>C207</f>
        <v>Konstantin</v>
      </c>
      <c r="F205" s="25" t="str">
        <f>B208</f>
        <v>Kurfiss</v>
      </c>
      <c r="G205" s="26" t="str">
        <f>C208</f>
        <v>Daniel</v>
      </c>
      <c r="H205" s="25" t="str">
        <f>B209</f>
        <v>Tibelius</v>
      </c>
      <c r="I205" s="26" t="str">
        <f>C209</f>
        <v>Vadim</v>
      </c>
      <c r="J205" s="25" t="str">
        <f>B210</f>
        <v>Roth</v>
      </c>
      <c r="K205" s="26" t="str">
        <f>C210</f>
        <v>Jürgen</v>
      </c>
      <c r="L205" s="25">
        <f>B211</f>
        <v>0</v>
      </c>
      <c r="M205" s="26">
        <f>C211</f>
        <v>0</v>
      </c>
      <c r="N205" s="25">
        <f>B212</f>
        <v>0</v>
      </c>
      <c r="O205" s="27">
        <f>C212</f>
        <v>0</v>
      </c>
      <c r="P205" s="201" t="s">
        <v>2</v>
      </c>
      <c r="Q205" s="209" t="s">
        <v>4</v>
      </c>
      <c r="R205" s="194" t="s">
        <v>5</v>
      </c>
      <c r="S205" s="209" t="s">
        <v>6</v>
      </c>
      <c r="T205" s="194" t="s">
        <v>7</v>
      </c>
      <c r="U205" s="196" t="s">
        <v>12</v>
      </c>
      <c r="V205" s="206" t="s">
        <v>3</v>
      </c>
    </row>
    <row r="206" spans="1:22" ht="21.75" customHeight="1" thickBot="1">
      <c r="A206" s="52"/>
      <c r="B206" s="61" t="s">
        <v>0</v>
      </c>
      <c r="C206" s="62" t="s">
        <v>1</v>
      </c>
      <c r="D206" s="63">
        <v>1</v>
      </c>
      <c r="E206" s="64"/>
      <c r="F206" s="65">
        <v>2</v>
      </c>
      <c r="G206" s="66"/>
      <c r="H206" s="65">
        <v>3</v>
      </c>
      <c r="I206" s="66"/>
      <c r="J206" s="65">
        <v>4</v>
      </c>
      <c r="K206" s="66"/>
      <c r="L206" s="65">
        <v>5</v>
      </c>
      <c r="M206" s="66"/>
      <c r="N206" s="65">
        <v>6</v>
      </c>
      <c r="O206" s="67"/>
      <c r="P206" s="208"/>
      <c r="Q206" s="210"/>
      <c r="R206" s="211"/>
      <c r="S206" s="210"/>
      <c r="T206" s="211"/>
      <c r="U206" s="212"/>
      <c r="V206" s="207"/>
    </row>
    <row r="207" spans="1:22" ht="21.75" customHeight="1">
      <c r="A207" s="28">
        <v>1</v>
      </c>
      <c r="B207" s="72" t="s">
        <v>35</v>
      </c>
      <c r="C207" s="73" t="s">
        <v>36</v>
      </c>
      <c r="D207" s="74"/>
      <c r="E207" s="115"/>
      <c r="F207" s="101">
        <v>3</v>
      </c>
      <c r="G207" s="102">
        <v>0</v>
      </c>
      <c r="H207" s="101">
        <v>3</v>
      </c>
      <c r="I207" s="102">
        <v>0</v>
      </c>
      <c r="J207" s="101">
        <v>3</v>
      </c>
      <c r="K207" s="102">
        <v>1</v>
      </c>
      <c r="L207" s="101"/>
      <c r="M207" s="102"/>
      <c r="N207" s="101"/>
      <c r="O207" s="152"/>
      <c r="P207" s="103">
        <f aca="true" t="shared" si="20" ref="P207:P212">SUM(IF(J207="",0,1),IF(L207="",0,1),IF(N207="",0,1),IF(H207="",0,1),IF(F207="",0,1),IF(D207="",0,1))</f>
        <v>3</v>
      </c>
      <c r="Q207" s="104">
        <f>SUM(N207+L207+J207+H207+F207)</f>
        <v>9</v>
      </c>
      <c r="R207" s="105">
        <f>SUM(O207+M207+K207+I207+G207)</f>
        <v>1</v>
      </c>
      <c r="S207" s="106">
        <f aca="true" t="shared" si="21" ref="S207:S212">SUM(IF(J207&gt;K207,1,0),IF(L207&gt;M207,1,0),IF(N207&gt;O207,1,0),IF(H207&gt;I207,1,0),IF(D207&gt;E207,1,0),IF(F207&gt;G207,1,0),)</f>
        <v>3</v>
      </c>
      <c r="T207" s="105">
        <f aca="true" t="shared" si="22" ref="T207:T212">P207-S207</f>
        <v>0</v>
      </c>
      <c r="U207" s="107">
        <f aca="true" t="shared" si="23" ref="U207:U212">SUM(Q207-R207)</f>
        <v>8</v>
      </c>
      <c r="V207" s="46">
        <v>1</v>
      </c>
    </row>
    <row r="208" spans="1:22" ht="21.75" customHeight="1">
      <c r="A208" s="17">
        <v>2</v>
      </c>
      <c r="B208" s="70" t="s">
        <v>64</v>
      </c>
      <c r="C208" s="71" t="s">
        <v>65</v>
      </c>
      <c r="D208" s="75">
        <f>(IF(G207="","",G207))</f>
        <v>0</v>
      </c>
      <c r="E208" s="79">
        <f>(IF(F207="","",F207))</f>
        <v>3</v>
      </c>
      <c r="F208" s="116"/>
      <c r="G208" s="117"/>
      <c r="H208" s="108">
        <v>2</v>
      </c>
      <c r="I208" s="109">
        <v>3</v>
      </c>
      <c r="J208" s="108">
        <v>0</v>
      </c>
      <c r="K208" s="109">
        <v>3</v>
      </c>
      <c r="L208" s="108"/>
      <c r="M208" s="109"/>
      <c r="N208" s="108"/>
      <c r="O208" s="131"/>
      <c r="P208" s="110">
        <f t="shared" si="20"/>
        <v>3</v>
      </c>
      <c r="Q208" s="111">
        <f>SUM(N208+L208+J208+H208+G207)</f>
        <v>2</v>
      </c>
      <c r="R208" s="112">
        <f>SUM(O208+M208+K208+I208+F207)</f>
        <v>9</v>
      </c>
      <c r="S208" s="113">
        <f t="shared" si="21"/>
        <v>0</v>
      </c>
      <c r="T208" s="112">
        <f t="shared" si="22"/>
        <v>3</v>
      </c>
      <c r="U208" s="114">
        <f t="shared" si="23"/>
        <v>-7</v>
      </c>
      <c r="V208" s="47">
        <v>4</v>
      </c>
    </row>
    <row r="209" spans="1:22" ht="21.75" customHeight="1">
      <c r="A209" s="17">
        <v>3</v>
      </c>
      <c r="B209" s="70" t="s">
        <v>21</v>
      </c>
      <c r="C209" s="71" t="s">
        <v>22</v>
      </c>
      <c r="D209" s="75">
        <f>(IF(I207="","",I207))</f>
        <v>0</v>
      </c>
      <c r="E209" s="79">
        <f>(IF(H207="","",H207))</f>
        <v>3</v>
      </c>
      <c r="F209" s="75">
        <f>(IF(I208="","",I208))</f>
        <v>3</v>
      </c>
      <c r="G209" s="79">
        <f>(IF(H208="","",H208))</f>
        <v>2</v>
      </c>
      <c r="H209" s="118"/>
      <c r="I209" s="119"/>
      <c r="J209" s="108">
        <v>3</v>
      </c>
      <c r="K209" s="109">
        <v>1</v>
      </c>
      <c r="L209" s="108"/>
      <c r="M209" s="109"/>
      <c r="N209" s="108"/>
      <c r="O209" s="131"/>
      <c r="P209" s="110">
        <f t="shared" si="20"/>
        <v>3</v>
      </c>
      <c r="Q209" s="111">
        <f>SUM(N209+L209+J209+I208+I207)</f>
        <v>6</v>
      </c>
      <c r="R209" s="112">
        <f>SUM(O209+M209+K209+H208+H207)</f>
        <v>6</v>
      </c>
      <c r="S209" s="113">
        <f t="shared" si="21"/>
        <v>2</v>
      </c>
      <c r="T209" s="112">
        <f t="shared" si="22"/>
        <v>1</v>
      </c>
      <c r="U209" s="114">
        <f t="shared" si="23"/>
        <v>0</v>
      </c>
      <c r="V209" s="47">
        <v>2</v>
      </c>
    </row>
    <row r="210" spans="1:22" ht="21.75" customHeight="1">
      <c r="A210" s="17">
        <v>4</v>
      </c>
      <c r="B210" s="70" t="s">
        <v>66</v>
      </c>
      <c r="C210" s="71" t="s">
        <v>67</v>
      </c>
      <c r="D210" s="75">
        <f>(IF(K207="","",K207))</f>
        <v>1</v>
      </c>
      <c r="E210" s="79">
        <f>(IF(J207="","",J207))</f>
        <v>3</v>
      </c>
      <c r="F210" s="75">
        <f>(IF(K208="","",K208))</f>
        <v>3</v>
      </c>
      <c r="G210" s="79">
        <f>(IF(J208="","",J208))</f>
        <v>0</v>
      </c>
      <c r="H210" s="75">
        <f>(IF(K209="","",K209))</f>
        <v>1</v>
      </c>
      <c r="I210" s="79">
        <f>(IF(J209="","",J209))</f>
        <v>3</v>
      </c>
      <c r="J210" s="118"/>
      <c r="K210" s="119"/>
      <c r="L210" s="108"/>
      <c r="M210" s="109"/>
      <c r="N210" s="108"/>
      <c r="O210" s="131"/>
      <c r="P210" s="110">
        <f t="shared" si="20"/>
        <v>3</v>
      </c>
      <c r="Q210" s="111">
        <f>SUM(N210+L210+K209+K208+K207)</f>
        <v>5</v>
      </c>
      <c r="R210" s="112">
        <f>SUM(O210+M210,J207:J209)</f>
        <v>6</v>
      </c>
      <c r="S210" s="113">
        <f t="shared" si="21"/>
        <v>1</v>
      </c>
      <c r="T210" s="112">
        <f t="shared" si="22"/>
        <v>2</v>
      </c>
      <c r="U210" s="114">
        <f t="shared" si="23"/>
        <v>-1</v>
      </c>
      <c r="V210" s="47">
        <v>3</v>
      </c>
    </row>
    <row r="211" spans="1:22" ht="21.75" customHeight="1">
      <c r="A211" s="17">
        <v>5</v>
      </c>
      <c r="B211" s="70"/>
      <c r="C211" s="71"/>
      <c r="D211" s="75">
        <f>(IF(M207="","",M207))</f>
      </c>
      <c r="E211" s="79">
        <f>(IF(L207="","",L207))</f>
      </c>
      <c r="F211" s="75">
        <f>(IF(M208="","",M208))</f>
      </c>
      <c r="G211" s="79">
        <f>(IF(L208="","",L208))</f>
      </c>
      <c r="H211" s="75">
        <f>(IF(M209="","",M209))</f>
      </c>
      <c r="I211" s="79">
        <f>(IF(L209="","",L209))</f>
      </c>
      <c r="J211" s="75">
        <f>(IF(M210="","",M210))</f>
      </c>
      <c r="K211" s="79">
        <f>(IF(L210="","",L210))</f>
      </c>
      <c r="L211" s="118"/>
      <c r="M211" s="119"/>
      <c r="N211" s="108"/>
      <c r="O211" s="131"/>
      <c r="P211" s="110">
        <f t="shared" si="20"/>
        <v>0</v>
      </c>
      <c r="Q211" s="111">
        <f>SUM(N211,M207:M210)</f>
        <v>0</v>
      </c>
      <c r="R211" s="112">
        <f>SUM(O211,L207:L210)</f>
        <v>0</v>
      </c>
      <c r="S211" s="113">
        <f t="shared" si="21"/>
        <v>0</v>
      </c>
      <c r="T211" s="112">
        <f t="shared" si="22"/>
        <v>0</v>
      </c>
      <c r="U211" s="114">
        <f t="shared" si="23"/>
        <v>0</v>
      </c>
      <c r="V211" s="47"/>
    </row>
    <row r="212" spans="1:22" ht="21.75" customHeight="1" thickBot="1">
      <c r="A212" s="18">
        <v>6</v>
      </c>
      <c r="B212" s="90"/>
      <c r="C212" s="91"/>
      <c r="D212" s="76">
        <f>(IF(O207="","",O207))</f>
      </c>
      <c r="E212" s="132">
        <f>(IF(N207="","",N207))</f>
      </c>
      <c r="F212" s="76">
        <f>(IF(O208="","",O208))</f>
      </c>
      <c r="G212" s="132">
        <f>(IF(N208="","",N208))</f>
      </c>
      <c r="H212" s="76">
        <f>(IF(O209="","",O209))</f>
      </c>
      <c r="I212" s="132">
        <f>(IF(N209="","",N209))</f>
      </c>
      <c r="J212" s="76">
        <f>(IF(O210="","",O210))</f>
      </c>
      <c r="K212" s="132">
        <f>(IF(N210="","",N210))</f>
      </c>
      <c r="L212" s="76">
        <f>(IF(O211="","",O211))</f>
      </c>
      <c r="M212" s="132">
        <f>(IF(N211="","",N211))</f>
      </c>
      <c r="N212" s="133"/>
      <c r="O212" s="153"/>
      <c r="P212" s="134">
        <f t="shared" si="20"/>
        <v>0</v>
      </c>
      <c r="Q212" s="135">
        <f>SUM(O207:O211)</f>
        <v>0</v>
      </c>
      <c r="R212" s="136">
        <f>SUM(N207:N211)</f>
        <v>0</v>
      </c>
      <c r="S212" s="137">
        <f t="shared" si="21"/>
        <v>0</v>
      </c>
      <c r="T212" s="136">
        <f t="shared" si="22"/>
        <v>0</v>
      </c>
      <c r="U212" s="138">
        <f t="shared" si="23"/>
        <v>0</v>
      </c>
      <c r="V212" s="48"/>
    </row>
    <row r="213" spans="1:26" s="36" customFormat="1" ht="15.75" customHeight="1" hidden="1">
      <c r="A213" s="33"/>
      <c r="B213" s="213" t="s">
        <v>73</v>
      </c>
      <c r="C213" s="214"/>
      <c r="D213" s="215"/>
      <c r="E213" s="215"/>
      <c r="F213" s="34"/>
      <c r="G213" s="34"/>
      <c r="H213" s="34"/>
      <c r="I213" s="216"/>
      <c r="J213" s="34"/>
      <c r="K213" s="35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34"/>
      <c r="X213" s="34"/>
      <c r="Y213" s="34"/>
      <c r="Z213" s="34"/>
    </row>
    <row r="214" spans="1:26" ht="15" hidden="1">
      <c r="A214" s="218"/>
      <c r="B214" s="219" t="s">
        <v>74</v>
      </c>
      <c r="C214" s="220" t="s">
        <v>75</v>
      </c>
      <c r="D214" s="221" t="s">
        <v>76</v>
      </c>
      <c r="E214" s="222">
        <v>6</v>
      </c>
      <c r="F214" s="223" t="s">
        <v>77</v>
      </c>
      <c r="G214" s="224">
        <v>5</v>
      </c>
      <c r="H214" s="223" t="s">
        <v>78</v>
      </c>
      <c r="I214" s="222">
        <v>4</v>
      </c>
      <c r="J214" s="14"/>
      <c r="K214" s="13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3"/>
      <c r="X214" s="3"/>
      <c r="Y214" s="3"/>
      <c r="Z214" s="3"/>
    </row>
    <row r="215" spans="1:26" ht="15" hidden="1">
      <c r="A215" s="3"/>
      <c r="B215" s="226"/>
      <c r="C215" s="220" t="s">
        <v>79</v>
      </c>
      <c r="D215" s="223" t="s">
        <v>80</v>
      </c>
      <c r="E215" s="227">
        <v>4</v>
      </c>
      <c r="F215" s="223" t="s">
        <v>81</v>
      </c>
      <c r="G215" s="224">
        <v>3</v>
      </c>
      <c r="H215" s="223" t="s">
        <v>76</v>
      </c>
      <c r="I215" s="222">
        <v>2</v>
      </c>
      <c r="J215" s="14"/>
      <c r="K215" s="1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14" ht="15" hidden="1">
      <c r="B216" s="226"/>
      <c r="C216" s="220" t="s">
        <v>82</v>
      </c>
      <c r="D216" s="221" t="s">
        <v>77</v>
      </c>
      <c r="E216" s="222">
        <v>6</v>
      </c>
      <c r="F216" s="223" t="s">
        <v>78</v>
      </c>
      <c r="G216" s="224">
        <v>1</v>
      </c>
      <c r="H216" s="223" t="s">
        <v>83</v>
      </c>
      <c r="I216" s="222">
        <v>5</v>
      </c>
      <c r="J216" s="14"/>
      <c r="K216" s="13"/>
      <c r="L216" s="228"/>
      <c r="M216" s="228"/>
      <c r="N216" s="228"/>
    </row>
    <row r="217" spans="2:14" ht="15" hidden="1">
      <c r="B217" s="226"/>
      <c r="C217" s="220" t="s">
        <v>84</v>
      </c>
      <c r="D217" s="223" t="s">
        <v>80</v>
      </c>
      <c r="E217" s="227">
        <v>5</v>
      </c>
      <c r="F217" s="223" t="s">
        <v>76</v>
      </c>
      <c r="G217" s="224">
        <v>4</v>
      </c>
      <c r="H217" s="223" t="s">
        <v>77</v>
      </c>
      <c r="I217" s="222">
        <v>3</v>
      </c>
      <c r="J217" s="14"/>
      <c r="K217" s="13"/>
      <c r="L217" s="228"/>
      <c r="M217" s="228"/>
      <c r="N217" s="228"/>
    </row>
    <row r="218" spans="2:14" ht="15" hidden="1">
      <c r="B218" s="226"/>
      <c r="C218" s="229" t="s">
        <v>85</v>
      </c>
      <c r="D218" s="230" t="s">
        <v>78</v>
      </c>
      <c r="E218" s="231">
        <v>6</v>
      </c>
      <c r="F218" s="232" t="s">
        <v>83</v>
      </c>
      <c r="G218" s="233">
        <v>2</v>
      </c>
      <c r="H218" s="223" t="s">
        <v>81</v>
      </c>
      <c r="I218" s="222">
        <v>1</v>
      </c>
      <c r="J218" s="14"/>
      <c r="K218" s="13"/>
      <c r="L218" s="228"/>
      <c r="M218" s="228"/>
      <c r="N218" s="228"/>
    </row>
    <row r="219" spans="1:24" s="36" customFormat="1" ht="15.75" customHeight="1">
      <c r="A219" s="33"/>
      <c r="B219" s="234" t="s">
        <v>86</v>
      </c>
      <c r="C219" s="235"/>
      <c r="D219" s="236"/>
      <c r="E219" s="236"/>
      <c r="F219" s="237"/>
      <c r="G219" s="238"/>
      <c r="H219" s="34"/>
      <c r="I219" s="34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34"/>
      <c r="V219" s="34"/>
      <c r="W219" s="34"/>
      <c r="X219" s="34"/>
    </row>
    <row r="220" spans="1:22" ht="15">
      <c r="A220" s="218"/>
      <c r="B220" s="219" t="s">
        <v>74</v>
      </c>
      <c r="C220" s="220" t="s">
        <v>75</v>
      </c>
      <c r="D220" s="221" t="s">
        <v>76</v>
      </c>
      <c r="E220" s="222">
        <v>4</v>
      </c>
      <c r="F220" s="223" t="s">
        <v>77</v>
      </c>
      <c r="G220" s="222">
        <v>3</v>
      </c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3"/>
      <c r="T220" s="3"/>
      <c r="U220" s="3"/>
      <c r="V220" s="3"/>
    </row>
    <row r="221" spans="1:22" ht="15">
      <c r="A221" s="3"/>
      <c r="B221" s="226"/>
      <c r="C221" s="220" t="s">
        <v>79</v>
      </c>
      <c r="D221" s="223" t="s">
        <v>83</v>
      </c>
      <c r="E221" s="227">
        <v>3</v>
      </c>
      <c r="F221" s="223" t="s">
        <v>76</v>
      </c>
      <c r="G221" s="222">
        <v>2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7" ht="15">
      <c r="B222" s="239"/>
      <c r="C222" s="220" t="s">
        <v>82</v>
      </c>
      <c r="D222" s="221" t="s">
        <v>77</v>
      </c>
      <c r="E222" s="222">
        <v>4</v>
      </c>
      <c r="F222" s="223" t="s">
        <v>78</v>
      </c>
      <c r="G222" s="222">
        <v>1</v>
      </c>
    </row>
    <row r="223" ht="9" customHeight="1"/>
    <row r="224" spans="1:8" ht="15.75">
      <c r="A224" s="240">
        <v>1</v>
      </c>
      <c r="B224" s="241" t="str">
        <f>B207</f>
        <v>Eckstein</v>
      </c>
      <c r="C224" s="242" t="str">
        <f>C207</f>
        <v>Konstantin</v>
      </c>
      <c r="D224" s="243">
        <f>J207</f>
        <v>3</v>
      </c>
      <c r="H224" s="1" t="s">
        <v>92</v>
      </c>
    </row>
    <row r="225" spans="1:8" ht="15.75">
      <c r="A225" s="240"/>
      <c r="B225" s="241" t="str">
        <f>B210</f>
        <v>Roth</v>
      </c>
      <c r="C225" s="242" t="str">
        <f>C210</f>
        <v>Jürgen</v>
      </c>
      <c r="D225" s="243">
        <f>K207</f>
        <v>1</v>
      </c>
      <c r="H225" s="1" t="s">
        <v>94</v>
      </c>
    </row>
    <row r="226" ht="9" customHeight="1"/>
    <row r="227" spans="1:8" ht="15.75">
      <c r="A227" s="240">
        <v>2</v>
      </c>
      <c r="B227" s="241" t="str">
        <f>B208</f>
        <v>Kurfiss</v>
      </c>
      <c r="C227" s="242" t="str">
        <f>C208</f>
        <v>Daniel</v>
      </c>
      <c r="D227" s="243">
        <f>H208</f>
        <v>2</v>
      </c>
      <c r="H227" s="1" t="s">
        <v>87</v>
      </c>
    </row>
    <row r="228" spans="1:8" ht="15.75">
      <c r="A228" s="240"/>
      <c r="B228" s="241" t="str">
        <f>B209</f>
        <v>Tibelius</v>
      </c>
      <c r="C228" s="242" t="str">
        <f>C209</f>
        <v>Vadim</v>
      </c>
      <c r="D228" s="243">
        <f>I208</f>
        <v>3</v>
      </c>
      <c r="H228" s="1" t="s">
        <v>92</v>
      </c>
    </row>
    <row r="229" ht="9" customHeight="1"/>
    <row r="230" spans="1:8" ht="15.75">
      <c r="A230" s="240">
        <v>3</v>
      </c>
      <c r="B230" s="241" t="str">
        <f>B210</f>
        <v>Roth</v>
      </c>
      <c r="C230" s="242" t="str">
        <f>C210</f>
        <v>Jürgen</v>
      </c>
      <c r="D230" s="243">
        <f>K209</f>
        <v>1</v>
      </c>
      <c r="H230" s="1" t="s">
        <v>94</v>
      </c>
    </row>
    <row r="231" spans="1:8" ht="15.75">
      <c r="A231" s="240"/>
      <c r="B231" s="241" t="str">
        <f>B209</f>
        <v>Tibelius</v>
      </c>
      <c r="C231" s="242" t="str">
        <f>C209</f>
        <v>Vadim</v>
      </c>
      <c r="D231" s="243">
        <f>J209</f>
        <v>3</v>
      </c>
      <c r="H231" s="1" t="s">
        <v>92</v>
      </c>
    </row>
    <row r="232" ht="9" customHeight="1"/>
    <row r="233" spans="1:8" ht="15.75">
      <c r="A233" s="240">
        <v>4</v>
      </c>
      <c r="B233" s="241" t="str">
        <f>B207</f>
        <v>Eckstein</v>
      </c>
      <c r="C233" s="242" t="str">
        <f>C207</f>
        <v>Konstantin</v>
      </c>
      <c r="D233" s="243">
        <f>F207</f>
        <v>3</v>
      </c>
      <c r="H233" s="1" t="s">
        <v>92</v>
      </c>
    </row>
    <row r="234" spans="1:8" ht="15.75">
      <c r="A234" s="240"/>
      <c r="B234" s="241" t="str">
        <f>B208</f>
        <v>Kurfiss</v>
      </c>
      <c r="C234" s="242" t="str">
        <f>C208</f>
        <v>Daniel</v>
      </c>
      <c r="D234" s="243">
        <f>G207</f>
        <v>0</v>
      </c>
      <c r="H234" s="1" t="s">
        <v>87</v>
      </c>
    </row>
    <row r="235" ht="9" customHeight="1"/>
    <row r="236" spans="1:8" ht="15.75">
      <c r="A236" s="240">
        <v>5</v>
      </c>
      <c r="B236" s="241" t="str">
        <f>B208</f>
        <v>Kurfiss</v>
      </c>
      <c r="C236" s="242" t="str">
        <f>C208</f>
        <v>Daniel</v>
      </c>
      <c r="D236" s="243">
        <f>J208</f>
        <v>0</v>
      </c>
      <c r="H236" s="1" t="s">
        <v>87</v>
      </c>
    </row>
    <row r="237" spans="1:8" ht="15.75">
      <c r="A237" s="240"/>
      <c r="B237" s="241" t="str">
        <f>B210</f>
        <v>Roth</v>
      </c>
      <c r="C237" s="242" t="str">
        <f>C210</f>
        <v>Jürgen</v>
      </c>
      <c r="D237" s="243">
        <f>K208</f>
        <v>3</v>
      </c>
      <c r="H237" s="1" t="s">
        <v>94</v>
      </c>
    </row>
    <row r="238" ht="9" customHeight="1"/>
    <row r="239" spans="1:8" ht="15.75">
      <c r="A239" s="240">
        <v>6</v>
      </c>
      <c r="B239" s="241" t="str">
        <f>B209</f>
        <v>Tibelius</v>
      </c>
      <c r="C239" s="242" t="str">
        <f>C209</f>
        <v>Vadim</v>
      </c>
      <c r="D239" s="243">
        <f>I207</f>
        <v>0</v>
      </c>
      <c r="H239" s="1" t="s">
        <v>92</v>
      </c>
    </row>
    <row r="240" spans="1:8" ht="15.75">
      <c r="A240" s="240"/>
      <c r="B240" s="241" t="str">
        <f>B207</f>
        <v>Eckstein</v>
      </c>
      <c r="C240" s="242" t="str">
        <f>C207</f>
        <v>Konstantin</v>
      </c>
      <c r="D240" s="243">
        <f>H207</f>
        <v>3</v>
      </c>
      <c r="H240" s="1" t="s">
        <v>92</v>
      </c>
    </row>
    <row r="241" spans="2:4" ht="9" customHeight="1">
      <c r="B241" s="94"/>
      <c r="C241" s="94"/>
      <c r="D241" s="244"/>
    </row>
    <row r="242" spans="1:26" ht="21.75" customHeight="1">
      <c r="A242" s="3"/>
      <c r="B242" s="32" t="s">
        <v>19</v>
      </c>
      <c r="C242" s="32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1" t="s">
        <v>8</v>
      </c>
      <c r="W242" s="3"/>
      <c r="X242" s="3"/>
      <c r="Y242" s="3"/>
      <c r="Z242" s="3"/>
    </row>
    <row r="243" spans="1:26" ht="19.5" customHeight="1" thickBot="1">
      <c r="A243" s="15"/>
      <c r="B243" s="29" t="s">
        <v>10</v>
      </c>
      <c r="C243" s="30" t="s">
        <v>11</v>
      </c>
      <c r="D243" s="16"/>
      <c r="E243" s="1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2" ht="105" customHeight="1" thickBot="1">
      <c r="A244" s="51"/>
      <c r="B244" s="59" t="s">
        <v>9</v>
      </c>
      <c r="C244" s="100" t="s">
        <v>68</v>
      </c>
      <c r="D244" s="25" t="str">
        <f>B246</f>
        <v>Filkorn</v>
      </c>
      <c r="E244" s="26" t="str">
        <f>C246</f>
        <v>Geza</v>
      </c>
      <c r="F244" s="25" t="str">
        <f>B247</f>
        <v>Balabajew</v>
      </c>
      <c r="G244" s="26" t="str">
        <f>C247</f>
        <v>Sven</v>
      </c>
      <c r="H244" s="25" t="str">
        <f>B248</f>
        <v>Scott Backes</v>
      </c>
      <c r="I244" s="26" t="str">
        <f>C248</f>
        <v>Detlef</v>
      </c>
      <c r="J244" s="25" t="str">
        <f>B249</f>
        <v>Frauenschuh</v>
      </c>
      <c r="K244" s="26" t="str">
        <f>C249</f>
        <v>Katrin</v>
      </c>
      <c r="L244" s="25">
        <f>B250</f>
        <v>0</v>
      </c>
      <c r="M244" s="26">
        <f>C250</f>
        <v>0</v>
      </c>
      <c r="N244" s="25">
        <f>B251</f>
        <v>0</v>
      </c>
      <c r="O244" s="27">
        <f>C251</f>
        <v>0</v>
      </c>
      <c r="P244" s="201" t="s">
        <v>2</v>
      </c>
      <c r="Q244" s="209" t="s">
        <v>4</v>
      </c>
      <c r="R244" s="194" t="s">
        <v>5</v>
      </c>
      <c r="S244" s="209" t="s">
        <v>6</v>
      </c>
      <c r="T244" s="194" t="s">
        <v>7</v>
      </c>
      <c r="U244" s="196" t="s">
        <v>12</v>
      </c>
      <c r="V244" s="206" t="s">
        <v>3</v>
      </c>
    </row>
    <row r="245" spans="1:22" ht="21.75" customHeight="1" thickBot="1">
      <c r="A245" s="52"/>
      <c r="B245" s="61" t="s">
        <v>0</v>
      </c>
      <c r="C245" s="62" t="s">
        <v>1</v>
      </c>
      <c r="D245" s="63">
        <v>1</v>
      </c>
      <c r="E245" s="64"/>
      <c r="F245" s="65">
        <v>2</v>
      </c>
      <c r="G245" s="66"/>
      <c r="H245" s="65">
        <v>3</v>
      </c>
      <c r="I245" s="66"/>
      <c r="J245" s="65">
        <v>4</v>
      </c>
      <c r="K245" s="66"/>
      <c r="L245" s="65">
        <v>5</v>
      </c>
      <c r="M245" s="66"/>
      <c r="N245" s="65">
        <v>6</v>
      </c>
      <c r="O245" s="67"/>
      <c r="P245" s="208"/>
      <c r="Q245" s="210"/>
      <c r="R245" s="211"/>
      <c r="S245" s="210"/>
      <c r="T245" s="211"/>
      <c r="U245" s="212"/>
      <c r="V245" s="207"/>
    </row>
    <row r="246" spans="1:22" ht="21.75" customHeight="1">
      <c r="A246" s="28">
        <v>1</v>
      </c>
      <c r="B246" s="72" t="s">
        <v>28</v>
      </c>
      <c r="C246" s="73" t="s">
        <v>29</v>
      </c>
      <c r="D246" s="74"/>
      <c r="E246" s="115"/>
      <c r="F246" s="101">
        <v>3</v>
      </c>
      <c r="G246" s="102">
        <v>0</v>
      </c>
      <c r="H246" s="101">
        <v>3</v>
      </c>
      <c r="I246" s="102">
        <v>0</v>
      </c>
      <c r="J246" s="101">
        <v>3</v>
      </c>
      <c r="K246" s="102">
        <v>0</v>
      </c>
      <c r="L246" s="101"/>
      <c r="M246" s="102"/>
      <c r="N246" s="101"/>
      <c r="O246" s="152"/>
      <c r="P246" s="103">
        <f aca="true" t="shared" si="24" ref="P246:P251">SUM(IF(J246="",0,1),IF(L246="",0,1),IF(N246="",0,1),IF(H246="",0,1),IF(F246="",0,1),IF(D246="",0,1))</f>
        <v>3</v>
      </c>
      <c r="Q246" s="104">
        <f>SUM(N246+L246+J246+H246+F246)</f>
        <v>9</v>
      </c>
      <c r="R246" s="105">
        <f>SUM(O246+M246+K246+I246+G246)</f>
        <v>0</v>
      </c>
      <c r="S246" s="106">
        <f aca="true" t="shared" si="25" ref="S246:S251">SUM(IF(J246&gt;K246,1,0),IF(L246&gt;M246,1,0),IF(N246&gt;O246,1,0),IF(H246&gt;I246,1,0),IF(D246&gt;E246,1,0),IF(F246&gt;G246,1,0),)</f>
        <v>3</v>
      </c>
      <c r="T246" s="105">
        <f aca="true" t="shared" si="26" ref="T246:T251">P246-S246</f>
        <v>0</v>
      </c>
      <c r="U246" s="107">
        <f aca="true" t="shared" si="27" ref="U246:U251">SUM(Q246-R246)</f>
        <v>9</v>
      </c>
      <c r="V246" s="46">
        <v>1</v>
      </c>
    </row>
    <row r="247" spans="1:22" ht="21.75" customHeight="1">
      <c r="A247" s="17">
        <v>2</v>
      </c>
      <c r="B247" s="70" t="s">
        <v>69</v>
      </c>
      <c r="C247" s="71" t="s">
        <v>70</v>
      </c>
      <c r="D247" s="75">
        <f>(IF(G246="","",G246))</f>
        <v>0</v>
      </c>
      <c r="E247" s="79">
        <f>(IF(F246="","",F246))</f>
        <v>3</v>
      </c>
      <c r="F247" s="116"/>
      <c r="G247" s="117"/>
      <c r="H247" s="108">
        <v>0</v>
      </c>
      <c r="I247" s="109">
        <v>3</v>
      </c>
      <c r="J247" s="108">
        <v>3</v>
      </c>
      <c r="K247" s="109">
        <v>2</v>
      </c>
      <c r="L247" s="108"/>
      <c r="M247" s="109"/>
      <c r="N247" s="108"/>
      <c r="O247" s="131"/>
      <c r="P247" s="110">
        <f t="shared" si="24"/>
        <v>3</v>
      </c>
      <c r="Q247" s="111">
        <f>SUM(N247+L247+J247+H247+G246)</f>
        <v>3</v>
      </c>
      <c r="R247" s="112">
        <f>SUM(O247+M247+K247+I247+F246)</f>
        <v>8</v>
      </c>
      <c r="S247" s="113">
        <f t="shared" si="25"/>
        <v>1</v>
      </c>
      <c r="T247" s="112">
        <f t="shared" si="26"/>
        <v>2</v>
      </c>
      <c r="U247" s="114">
        <f t="shared" si="27"/>
        <v>-5</v>
      </c>
      <c r="V247" s="47">
        <v>3</v>
      </c>
    </row>
    <row r="248" spans="1:22" ht="21.75" customHeight="1">
      <c r="A248" s="17">
        <v>3</v>
      </c>
      <c r="B248" s="70" t="s">
        <v>23</v>
      </c>
      <c r="C248" s="71" t="s">
        <v>24</v>
      </c>
      <c r="D248" s="75">
        <f>(IF(I246="","",I246))</f>
        <v>0</v>
      </c>
      <c r="E248" s="79">
        <f>(IF(H246="","",H246))</f>
        <v>3</v>
      </c>
      <c r="F248" s="75">
        <f>(IF(I247="","",I247))</f>
        <v>3</v>
      </c>
      <c r="G248" s="79">
        <f>(IF(H247="","",H247))</f>
        <v>0</v>
      </c>
      <c r="H248" s="118"/>
      <c r="I248" s="119"/>
      <c r="J248" s="108">
        <v>3</v>
      </c>
      <c r="K248" s="109">
        <v>0</v>
      </c>
      <c r="L248" s="108"/>
      <c r="M248" s="109"/>
      <c r="N248" s="108"/>
      <c r="O248" s="131"/>
      <c r="P248" s="110">
        <f t="shared" si="24"/>
        <v>3</v>
      </c>
      <c r="Q248" s="111">
        <f>SUM(N248+L248+J248+I247+I246)</f>
        <v>6</v>
      </c>
      <c r="R248" s="112">
        <f>SUM(O248+M248+K248+H247+H246)</f>
        <v>3</v>
      </c>
      <c r="S248" s="113">
        <f t="shared" si="25"/>
        <v>2</v>
      </c>
      <c r="T248" s="112">
        <f t="shared" si="26"/>
        <v>1</v>
      </c>
      <c r="U248" s="114">
        <f t="shared" si="27"/>
        <v>3</v>
      </c>
      <c r="V248" s="47">
        <v>2</v>
      </c>
    </row>
    <row r="249" spans="1:22" ht="21.75" customHeight="1">
      <c r="A249" s="17">
        <v>4</v>
      </c>
      <c r="B249" s="70" t="s">
        <v>71</v>
      </c>
      <c r="C249" s="71" t="s">
        <v>72</v>
      </c>
      <c r="D249" s="75">
        <f>(IF(K246="","",K246))</f>
        <v>0</v>
      </c>
      <c r="E249" s="79">
        <f>(IF(J246="","",J246))</f>
        <v>3</v>
      </c>
      <c r="F249" s="75">
        <f>(IF(K247="","",K247))</f>
        <v>2</v>
      </c>
      <c r="G249" s="79">
        <f>(IF(J247="","",J247))</f>
        <v>3</v>
      </c>
      <c r="H249" s="75">
        <f>(IF(K248="","",K248))</f>
        <v>0</v>
      </c>
      <c r="I249" s="79">
        <f>(IF(J248="","",J248))</f>
        <v>3</v>
      </c>
      <c r="J249" s="118"/>
      <c r="K249" s="119"/>
      <c r="L249" s="108"/>
      <c r="M249" s="109"/>
      <c r="N249" s="108"/>
      <c r="O249" s="131"/>
      <c r="P249" s="110">
        <f t="shared" si="24"/>
        <v>3</v>
      </c>
      <c r="Q249" s="111">
        <f>SUM(N249+L249+K248+K247+K246)</f>
        <v>2</v>
      </c>
      <c r="R249" s="112">
        <f>SUM(O249+M249,J246:J248)</f>
        <v>9</v>
      </c>
      <c r="S249" s="113">
        <f t="shared" si="25"/>
        <v>0</v>
      </c>
      <c r="T249" s="112">
        <f t="shared" si="26"/>
        <v>3</v>
      </c>
      <c r="U249" s="114">
        <f t="shared" si="27"/>
        <v>-7</v>
      </c>
      <c r="V249" s="47">
        <v>4</v>
      </c>
    </row>
    <row r="250" spans="1:22" ht="21.75" customHeight="1">
      <c r="A250" s="17">
        <v>5</v>
      </c>
      <c r="B250" s="70"/>
      <c r="C250" s="71"/>
      <c r="D250" s="75">
        <f>(IF(M246="","",M246))</f>
      </c>
      <c r="E250" s="79">
        <f>(IF(L246="","",L246))</f>
      </c>
      <c r="F250" s="75">
        <f>(IF(M247="","",M247))</f>
      </c>
      <c r="G250" s="79">
        <f>(IF(L247="","",L247))</f>
      </c>
      <c r="H250" s="75">
        <f>(IF(M248="","",M248))</f>
      </c>
      <c r="I250" s="79">
        <f>(IF(L248="","",L248))</f>
      </c>
      <c r="J250" s="75">
        <f>(IF(M249="","",M249))</f>
      </c>
      <c r="K250" s="79">
        <f>(IF(L249="","",L249))</f>
      </c>
      <c r="L250" s="118"/>
      <c r="M250" s="119"/>
      <c r="N250" s="108"/>
      <c r="O250" s="131"/>
      <c r="P250" s="110">
        <f t="shared" si="24"/>
        <v>0</v>
      </c>
      <c r="Q250" s="111">
        <f>SUM(N250,M246:M249)</f>
        <v>0</v>
      </c>
      <c r="R250" s="112">
        <f>SUM(O250,L246:L249)</f>
        <v>0</v>
      </c>
      <c r="S250" s="113">
        <f t="shared" si="25"/>
        <v>0</v>
      </c>
      <c r="T250" s="112">
        <f t="shared" si="26"/>
        <v>0</v>
      </c>
      <c r="U250" s="114">
        <f t="shared" si="27"/>
        <v>0</v>
      </c>
      <c r="V250" s="47"/>
    </row>
    <row r="251" spans="1:22" ht="21.75" customHeight="1" thickBot="1">
      <c r="A251" s="18">
        <v>6</v>
      </c>
      <c r="B251" s="90"/>
      <c r="C251" s="91"/>
      <c r="D251" s="76">
        <f>(IF(O246="","",O246))</f>
      </c>
      <c r="E251" s="132">
        <f>(IF(N246="","",N246))</f>
      </c>
      <c r="F251" s="76">
        <f>(IF(O247="","",O247))</f>
      </c>
      <c r="G251" s="132">
        <f>(IF(N247="","",N247))</f>
      </c>
      <c r="H251" s="76">
        <f>(IF(O248="","",O248))</f>
      </c>
      <c r="I251" s="132">
        <f>(IF(N248="","",N248))</f>
      </c>
      <c r="J251" s="76">
        <f>(IF(O249="","",O249))</f>
      </c>
      <c r="K251" s="132">
        <f>(IF(N249="","",N249))</f>
      </c>
      <c r="L251" s="76">
        <f>(IF(O250="","",O250))</f>
      </c>
      <c r="M251" s="132">
        <f>(IF(N250="","",N250))</f>
      </c>
      <c r="N251" s="133"/>
      <c r="O251" s="153"/>
      <c r="P251" s="134">
        <f t="shared" si="24"/>
        <v>0</v>
      </c>
      <c r="Q251" s="135">
        <f>SUM(O246:O250)</f>
        <v>0</v>
      </c>
      <c r="R251" s="136">
        <f>SUM(N246:N250)</f>
        <v>0</v>
      </c>
      <c r="S251" s="137">
        <f t="shared" si="25"/>
        <v>0</v>
      </c>
      <c r="T251" s="136">
        <f t="shared" si="26"/>
        <v>0</v>
      </c>
      <c r="U251" s="138">
        <f t="shared" si="27"/>
        <v>0</v>
      </c>
      <c r="V251" s="48"/>
    </row>
    <row r="252" spans="1:26" s="36" customFormat="1" ht="15.75" customHeight="1" hidden="1">
      <c r="A252" s="33"/>
      <c r="B252" s="213" t="s">
        <v>73</v>
      </c>
      <c r="C252" s="214"/>
      <c r="D252" s="215"/>
      <c r="E252" s="215"/>
      <c r="F252" s="34"/>
      <c r="G252" s="34"/>
      <c r="H252" s="34"/>
      <c r="I252" s="216"/>
      <c r="J252" s="34"/>
      <c r="K252" s="35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34"/>
      <c r="X252" s="34"/>
      <c r="Y252" s="34"/>
      <c r="Z252" s="34"/>
    </row>
    <row r="253" spans="1:26" ht="15" hidden="1">
      <c r="A253" s="218"/>
      <c r="B253" s="219" t="s">
        <v>74</v>
      </c>
      <c r="C253" s="220" t="s">
        <v>75</v>
      </c>
      <c r="D253" s="221" t="s">
        <v>76</v>
      </c>
      <c r="E253" s="222">
        <v>6</v>
      </c>
      <c r="F253" s="223" t="s">
        <v>77</v>
      </c>
      <c r="G253" s="224">
        <v>5</v>
      </c>
      <c r="H253" s="223" t="s">
        <v>78</v>
      </c>
      <c r="I253" s="222">
        <v>4</v>
      </c>
      <c r="J253" s="14"/>
      <c r="K253" s="13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3"/>
      <c r="X253" s="3"/>
      <c r="Y253" s="3"/>
      <c r="Z253" s="3"/>
    </row>
    <row r="254" spans="1:26" ht="15" hidden="1">
      <c r="A254" s="3"/>
      <c r="B254" s="226"/>
      <c r="C254" s="220" t="s">
        <v>79</v>
      </c>
      <c r="D254" s="223" t="s">
        <v>80</v>
      </c>
      <c r="E254" s="227">
        <v>4</v>
      </c>
      <c r="F254" s="223" t="s">
        <v>81</v>
      </c>
      <c r="G254" s="224">
        <v>3</v>
      </c>
      <c r="H254" s="223" t="s">
        <v>76</v>
      </c>
      <c r="I254" s="222">
        <v>2</v>
      </c>
      <c r="J254" s="14"/>
      <c r="K254" s="1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14" ht="15" hidden="1">
      <c r="B255" s="226"/>
      <c r="C255" s="220" t="s">
        <v>82</v>
      </c>
      <c r="D255" s="221" t="s">
        <v>77</v>
      </c>
      <c r="E255" s="222">
        <v>6</v>
      </c>
      <c r="F255" s="223" t="s">
        <v>78</v>
      </c>
      <c r="G255" s="224">
        <v>1</v>
      </c>
      <c r="H255" s="223" t="s">
        <v>83</v>
      </c>
      <c r="I255" s="222">
        <v>5</v>
      </c>
      <c r="J255" s="14"/>
      <c r="K255" s="13"/>
      <c r="L255" s="228"/>
      <c r="M255" s="228"/>
      <c r="N255" s="228"/>
    </row>
    <row r="256" spans="2:14" ht="15" hidden="1">
      <c r="B256" s="226"/>
      <c r="C256" s="220" t="s">
        <v>84</v>
      </c>
      <c r="D256" s="223" t="s">
        <v>80</v>
      </c>
      <c r="E256" s="227">
        <v>5</v>
      </c>
      <c r="F256" s="223" t="s">
        <v>76</v>
      </c>
      <c r="G256" s="224">
        <v>4</v>
      </c>
      <c r="H256" s="223" t="s">
        <v>77</v>
      </c>
      <c r="I256" s="222">
        <v>3</v>
      </c>
      <c r="J256" s="14"/>
      <c r="K256" s="13"/>
      <c r="L256" s="228"/>
      <c r="M256" s="228"/>
      <c r="N256" s="228"/>
    </row>
    <row r="257" spans="2:14" ht="15" hidden="1">
      <c r="B257" s="226"/>
      <c r="C257" s="229" t="s">
        <v>85</v>
      </c>
      <c r="D257" s="230" t="s">
        <v>78</v>
      </c>
      <c r="E257" s="231">
        <v>6</v>
      </c>
      <c r="F257" s="232" t="s">
        <v>83</v>
      </c>
      <c r="G257" s="233">
        <v>2</v>
      </c>
      <c r="H257" s="223" t="s">
        <v>81</v>
      </c>
      <c r="I257" s="222">
        <v>1</v>
      </c>
      <c r="J257" s="14"/>
      <c r="K257" s="13"/>
      <c r="L257" s="228"/>
      <c r="M257" s="228"/>
      <c r="N257" s="228"/>
    </row>
    <row r="258" spans="1:24" s="36" customFormat="1" ht="15.75" customHeight="1">
      <c r="A258" s="33"/>
      <c r="B258" s="234" t="s">
        <v>86</v>
      </c>
      <c r="C258" s="235"/>
      <c r="D258" s="236"/>
      <c r="E258" s="236"/>
      <c r="F258" s="237"/>
      <c r="G258" s="238"/>
      <c r="H258" s="34"/>
      <c r="I258" s="34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34"/>
      <c r="V258" s="34"/>
      <c r="W258" s="34"/>
      <c r="X258" s="34"/>
    </row>
    <row r="259" spans="1:22" ht="15">
      <c r="A259" s="218"/>
      <c r="B259" s="219" t="s">
        <v>74</v>
      </c>
      <c r="C259" s="220" t="s">
        <v>75</v>
      </c>
      <c r="D259" s="221" t="s">
        <v>76</v>
      </c>
      <c r="E259" s="222">
        <v>4</v>
      </c>
      <c r="F259" s="223" t="s">
        <v>77</v>
      </c>
      <c r="G259" s="222">
        <v>3</v>
      </c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3"/>
      <c r="T259" s="3"/>
      <c r="U259" s="3"/>
      <c r="V259" s="3"/>
    </row>
    <row r="260" spans="1:22" ht="15">
      <c r="A260" s="3"/>
      <c r="B260" s="226"/>
      <c r="C260" s="220" t="s">
        <v>79</v>
      </c>
      <c r="D260" s="223" t="s">
        <v>83</v>
      </c>
      <c r="E260" s="227">
        <v>3</v>
      </c>
      <c r="F260" s="223" t="s">
        <v>76</v>
      </c>
      <c r="G260" s="222">
        <v>2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7" ht="15">
      <c r="B261" s="239"/>
      <c r="C261" s="220" t="s">
        <v>82</v>
      </c>
      <c r="D261" s="221" t="s">
        <v>77</v>
      </c>
      <c r="E261" s="222">
        <v>4</v>
      </c>
      <c r="F261" s="223" t="s">
        <v>78</v>
      </c>
      <c r="G261" s="222">
        <v>1</v>
      </c>
    </row>
    <row r="262" ht="9" customHeight="1"/>
    <row r="263" spans="1:8" ht="15.75">
      <c r="A263" s="240">
        <v>1</v>
      </c>
      <c r="B263" s="241" t="str">
        <f>B246</f>
        <v>Filkorn</v>
      </c>
      <c r="C263" s="242" t="str">
        <f>C246</f>
        <v>Geza</v>
      </c>
      <c r="D263" s="243">
        <f>J246</f>
        <v>3</v>
      </c>
      <c r="H263" s="1" t="s">
        <v>92</v>
      </c>
    </row>
    <row r="264" spans="1:8" ht="15.75">
      <c r="A264" s="240"/>
      <c r="B264" s="241" t="str">
        <f>B249</f>
        <v>Frauenschuh</v>
      </c>
      <c r="C264" s="242" t="str">
        <f>C249</f>
        <v>Katrin</v>
      </c>
      <c r="D264" s="243">
        <f>K246</f>
        <v>0</v>
      </c>
      <c r="H264" s="1" t="s">
        <v>90</v>
      </c>
    </row>
    <row r="265" ht="9" customHeight="1"/>
    <row r="266" spans="1:8" ht="15.75">
      <c r="A266" s="240">
        <v>2</v>
      </c>
      <c r="B266" s="241" t="str">
        <f>B247</f>
        <v>Balabajew</v>
      </c>
      <c r="C266" s="242" t="str">
        <f>C247</f>
        <v>Sven</v>
      </c>
      <c r="D266" s="243">
        <f>H247</f>
        <v>0</v>
      </c>
      <c r="H266" s="1" t="s">
        <v>87</v>
      </c>
    </row>
    <row r="267" spans="1:8" ht="15.75">
      <c r="A267" s="240"/>
      <c r="B267" s="241" t="str">
        <f>B248</f>
        <v>Scott Backes</v>
      </c>
      <c r="C267" s="242" t="str">
        <f>C248</f>
        <v>Detlef</v>
      </c>
      <c r="D267" s="243">
        <f>I247</f>
        <v>3</v>
      </c>
      <c r="H267" s="1" t="s">
        <v>92</v>
      </c>
    </row>
    <row r="268" ht="9" customHeight="1"/>
    <row r="269" spans="1:8" ht="15.75">
      <c r="A269" s="240">
        <v>3</v>
      </c>
      <c r="B269" s="241" t="str">
        <f>B249</f>
        <v>Frauenschuh</v>
      </c>
      <c r="C269" s="242" t="str">
        <f>C249</f>
        <v>Katrin</v>
      </c>
      <c r="D269" s="243">
        <f>K248</f>
        <v>0</v>
      </c>
      <c r="H269" s="1" t="s">
        <v>90</v>
      </c>
    </row>
    <row r="270" spans="1:8" ht="15.75">
      <c r="A270" s="240"/>
      <c r="B270" s="241" t="str">
        <f>B248</f>
        <v>Scott Backes</v>
      </c>
      <c r="C270" s="242" t="str">
        <f>C248</f>
        <v>Detlef</v>
      </c>
      <c r="D270" s="243">
        <f>J248</f>
        <v>3</v>
      </c>
      <c r="H270" s="1" t="s">
        <v>92</v>
      </c>
    </row>
    <row r="271" ht="9" customHeight="1"/>
    <row r="272" spans="1:8" ht="15.75">
      <c r="A272" s="240">
        <v>4</v>
      </c>
      <c r="B272" s="241" t="str">
        <f>B246</f>
        <v>Filkorn</v>
      </c>
      <c r="C272" s="242" t="str">
        <f>C246</f>
        <v>Geza</v>
      </c>
      <c r="D272" s="243">
        <f>F246</f>
        <v>3</v>
      </c>
      <c r="H272" s="1" t="s">
        <v>92</v>
      </c>
    </row>
    <row r="273" spans="1:8" ht="15.75">
      <c r="A273" s="240"/>
      <c r="B273" s="241" t="str">
        <f>B247</f>
        <v>Balabajew</v>
      </c>
      <c r="C273" s="242" t="str">
        <f>C247</f>
        <v>Sven</v>
      </c>
      <c r="D273" s="243">
        <f>G246</f>
        <v>0</v>
      </c>
      <c r="H273" s="1" t="s">
        <v>87</v>
      </c>
    </row>
    <row r="274" ht="9" customHeight="1"/>
    <row r="275" spans="1:8" ht="15.75">
      <c r="A275" s="240">
        <v>5</v>
      </c>
      <c r="B275" s="241" t="str">
        <f>B247</f>
        <v>Balabajew</v>
      </c>
      <c r="C275" s="242" t="str">
        <f>C247</f>
        <v>Sven</v>
      </c>
      <c r="D275" s="243">
        <f>J247</f>
        <v>3</v>
      </c>
      <c r="H275" s="1" t="s">
        <v>87</v>
      </c>
    </row>
    <row r="276" spans="1:8" ht="15.75">
      <c r="A276" s="240"/>
      <c r="B276" s="241" t="str">
        <f>B249</f>
        <v>Frauenschuh</v>
      </c>
      <c r="C276" s="242" t="str">
        <f>C249</f>
        <v>Katrin</v>
      </c>
      <c r="D276" s="243">
        <f>K247</f>
        <v>2</v>
      </c>
      <c r="H276" s="1" t="s">
        <v>90</v>
      </c>
    </row>
    <row r="277" ht="9" customHeight="1"/>
    <row r="278" spans="1:8" ht="15.75">
      <c r="A278" s="240">
        <v>6</v>
      </c>
      <c r="B278" s="241" t="str">
        <f>B248</f>
        <v>Scott Backes</v>
      </c>
      <c r="C278" s="242" t="str">
        <f>C248</f>
        <v>Detlef</v>
      </c>
      <c r="D278" s="243">
        <f>I246</f>
        <v>0</v>
      </c>
      <c r="H278" s="1" t="s">
        <v>92</v>
      </c>
    </row>
    <row r="279" spans="1:8" ht="15.75">
      <c r="A279" s="240"/>
      <c r="B279" s="241" t="str">
        <f>B246</f>
        <v>Filkorn</v>
      </c>
      <c r="C279" s="242" t="str">
        <f>C246</f>
        <v>Geza</v>
      </c>
      <c r="D279" s="243">
        <f>H246</f>
        <v>3</v>
      </c>
      <c r="H279" s="1" t="s">
        <v>92</v>
      </c>
    </row>
    <row r="280" spans="2:4" ht="9" customHeight="1">
      <c r="B280" s="94"/>
      <c r="C280" s="94"/>
      <c r="D280" s="244"/>
    </row>
    <row r="281" spans="1:26" ht="21.75" customHeight="1">
      <c r="A281" s="3"/>
      <c r="B281" s="32" t="s">
        <v>19</v>
      </c>
      <c r="C281" s="32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1" t="s">
        <v>8</v>
      </c>
      <c r="W281" s="3"/>
      <c r="X281" s="3"/>
      <c r="Y281" s="3"/>
      <c r="Z281" s="3"/>
    </row>
    <row r="282" spans="1:26" ht="19.5" customHeight="1" thickBot="1">
      <c r="A282" s="15"/>
      <c r="B282" s="29" t="s">
        <v>10</v>
      </c>
      <c r="C282" s="30" t="s">
        <v>11</v>
      </c>
      <c r="D282" s="16"/>
      <c r="E282" s="1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2" ht="105" customHeight="1" thickBot="1">
      <c r="A283" s="51"/>
      <c r="B283" s="59" t="s">
        <v>9</v>
      </c>
      <c r="C283" s="60" t="s">
        <v>37</v>
      </c>
      <c r="D283" s="25" t="str">
        <f>B285</f>
        <v>Dörr</v>
      </c>
      <c r="E283" s="26" t="str">
        <f>C285</f>
        <v>Lukas</v>
      </c>
      <c r="F283" s="25" t="str">
        <f>B286</f>
        <v>Preuhs</v>
      </c>
      <c r="G283" s="26" t="str">
        <f>C286</f>
        <v>Markus</v>
      </c>
      <c r="H283" s="25" t="str">
        <f>B287</f>
        <v>Joch</v>
      </c>
      <c r="I283" s="26" t="str">
        <f>C287</f>
        <v>Jonas</v>
      </c>
      <c r="J283" s="25" t="str">
        <f>B288</f>
        <v>Yenidede</v>
      </c>
      <c r="K283" s="26" t="str">
        <f>C288</f>
        <v>Önder</v>
      </c>
      <c r="L283" s="25" t="str">
        <f>B289</f>
        <v>Tibelius</v>
      </c>
      <c r="M283" s="26" t="str">
        <f>C289</f>
        <v>Vadim</v>
      </c>
      <c r="N283" s="25" t="str">
        <f>B290</f>
        <v>Scott Backes</v>
      </c>
      <c r="O283" s="27" t="str">
        <f>C290</f>
        <v>Detlef</v>
      </c>
      <c r="P283" s="201" t="s">
        <v>2</v>
      </c>
      <c r="Q283" s="209" t="s">
        <v>4</v>
      </c>
      <c r="R283" s="194" t="s">
        <v>5</v>
      </c>
      <c r="S283" s="209" t="s">
        <v>6</v>
      </c>
      <c r="T283" s="194" t="s">
        <v>7</v>
      </c>
      <c r="U283" s="196" t="s">
        <v>12</v>
      </c>
      <c r="V283" s="206" t="s">
        <v>3</v>
      </c>
    </row>
    <row r="284" spans="1:22" ht="21.75" customHeight="1" thickBot="1">
      <c r="A284" s="52"/>
      <c r="B284" s="61" t="s">
        <v>0</v>
      </c>
      <c r="C284" s="62" t="s">
        <v>1</v>
      </c>
      <c r="D284" s="63">
        <v>1</v>
      </c>
      <c r="E284" s="64"/>
      <c r="F284" s="65">
        <v>2</v>
      </c>
      <c r="G284" s="66"/>
      <c r="H284" s="65">
        <v>3</v>
      </c>
      <c r="I284" s="66"/>
      <c r="J284" s="65">
        <v>4</v>
      </c>
      <c r="K284" s="66"/>
      <c r="L284" s="65">
        <v>5</v>
      </c>
      <c r="M284" s="66"/>
      <c r="N284" s="65">
        <v>6</v>
      </c>
      <c r="O284" s="67"/>
      <c r="P284" s="208"/>
      <c r="Q284" s="210"/>
      <c r="R284" s="211"/>
      <c r="S284" s="210"/>
      <c r="T284" s="211"/>
      <c r="U284" s="212"/>
      <c r="V284" s="207"/>
    </row>
    <row r="285" spans="1:22" ht="21.75" customHeight="1">
      <c r="A285" s="28">
        <v>1</v>
      </c>
      <c r="B285" s="68" t="s">
        <v>13</v>
      </c>
      <c r="C285" s="69" t="s">
        <v>14</v>
      </c>
      <c r="D285" s="74"/>
      <c r="E285" s="115"/>
      <c r="F285" s="101">
        <v>3</v>
      </c>
      <c r="G285" s="102">
        <v>1</v>
      </c>
      <c r="H285" s="101">
        <v>3</v>
      </c>
      <c r="I285" s="102">
        <v>0</v>
      </c>
      <c r="J285" s="101">
        <v>3</v>
      </c>
      <c r="K285" s="102">
        <v>1</v>
      </c>
      <c r="L285" s="101">
        <v>3</v>
      </c>
      <c r="M285" s="102">
        <v>0</v>
      </c>
      <c r="N285" s="101">
        <v>3</v>
      </c>
      <c r="O285" s="152">
        <v>0</v>
      </c>
      <c r="P285" s="103">
        <f aca="true" t="shared" si="28" ref="P285:P290">SUM(IF(J285="",0,1),IF(L285="",0,1),IF(N285="",0,1),IF(H285="",0,1),IF(F285="",0,1),IF(D285="",0,1))</f>
        <v>5</v>
      </c>
      <c r="Q285" s="104">
        <f>SUM(N285+L285+J285+H285+F285)</f>
        <v>15</v>
      </c>
      <c r="R285" s="105">
        <f>SUM(O285+M285+K285+I285+G285)</f>
        <v>2</v>
      </c>
      <c r="S285" s="106">
        <f aca="true" t="shared" si="29" ref="S285:S290">SUM(IF(J285&gt;K285,1,0),IF(L285&gt;M285,1,0),IF(N285&gt;O285,1,0),IF(H285&gt;I285,1,0),IF(D285&gt;E285,1,0),IF(F285&gt;G285,1,0),)</f>
        <v>5</v>
      </c>
      <c r="T285" s="105">
        <f aca="true" t="shared" si="30" ref="T285:T290">P285-S285</f>
        <v>0</v>
      </c>
      <c r="U285" s="107">
        <f aca="true" t="shared" si="31" ref="U285:U290">SUM(Q285-R285)</f>
        <v>13</v>
      </c>
      <c r="V285" s="46">
        <v>1</v>
      </c>
    </row>
    <row r="286" spans="1:22" ht="21.75" customHeight="1">
      <c r="A286" s="17">
        <v>2</v>
      </c>
      <c r="B286" s="68" t="s">
        <v>20</v>
      </c>
      <c r="C286" s="69" t="s">
        <v>15</v>
      </c>
      <c r="D286" s="75">
        <f>(IF(G285="","",G285))</f>
        <v>1</v>
      </c>
      <c r="E286" s="79">
        <f>(IF(F285="","",F285))</f>
        <v>3</v>
      </c>
      <c r="F286" s="116"/>
      <c r="G286" s="117"/>
      <c r="H286" s="108">
        <v>1</v>
      </c>
      <c r="I286" s="109">
        <v>3</v>
      </c>
      <c r="J286" s="108">
        <v>0</v>
      </c>
      <c r="K286" s="109">
        <v>3</v>
      </c>
      <c r="L286" s="108">
        <v>2</v>
      </c>
      <c r="M286" s="109">
        <v>3</v>
      </c>
      <c r="N286" s="108">
        <v>3</v>
      </c>
      <c r="O286" s="131">
        <v>0</v>
      </c>
      <c r="P286" s="110">
        <f t="shared" si="28"/>
        <v>5</v>
      </c>
      <c r="Q286" s="111">
        <f>SUM(N286+L286+J286+H286+G285)</f>
        <v>7</v>
      </c>
      <c r="R286" s="112">
        <f>SUM(O286+M286+K286+I286+F285)</f>
        <v>12</v>
      </c>
      <c r="S286" s="113">
        <f t="shared" si="29"/>
        <v>1</v>
      </c>
      <c r="T286" s="112">
        <f t="shared" si="30"/>
        <v>4</v>
      </c>
      <c r="U286" s="114">
        <f t="shared" si="31"/>
        <v>-5</v>
      </c>
      <c r="V286" s="47">
        <v>5</v>
      </c>
    </row>
    <row r="287" spans="1:22" ht="21.75" customHeight="1">
      <c r="A287" s="17">
        <v>3</v>
      </c>
      <c r="B287" s="72" t="s">
        <v>17</v>
      </c>
      <c r="C287" s="73" t="s">
        <v>18</v>
      </c>
      <c r="D287" s="75">
        <f>(IF(I285="","",I285))</f>
        <v>0</v>
      </c>
      <c r="E287" s="79">
        <f>(IF(H285="","",H285))</f>
        <v>3</v>
      </c>
      <c r="F287" s="75">
        <f>(IF(I286="","",I286))</f>
        <v>3</v>
      </c>
      <c r="G287" s="79">
        <f>(IF(H286="","",H286))</f>
        <v>1</v>
      </c>
      <c r="H287" s="118"/>
      <c r="I287" s="119"/>
      <c r="J287" s="108">
        <v>0</v>
      </c>
      <c r="K287" s="109">
        <v>3</v>
      </c>
      <c r="L287" s="108">
        <v>0</v>
      </c>
      <c r="M287" s="109">
        <v>3</v>
      </c>
      <c r="N287" s="108">
        <v>3</v>
      </c>
      <c r="O287" s="131">
        <v>0</v>
      </c>
      <c r="P287" s="110">
        <f t="shared" si="28"/>
        <v>5</v>
      </c>
      <c r="Q287" s="111">
        <f>SUM(N287+L287+J287+I286+I285)</f>
        <v>6</v>
      </c>
      <c r="R287" s="112">
        <f>SUM(O287+M287+K287+H286+H285)</f>
        <v>10</v>
      </c>
      <c r="S287" s="113">
        <f t="shared" si="29"/>
        <v>2</v>
      </c>
      <c r="T287" s="112">
        <f t="shared" si="30"/>
        <v>3</v>
      </c>
      <c r="U287" s="114">
        <f t="shared" si="31"/>
        <v>-4</v>
      </c>
      <c r="V287" s="47">
        <v>4</v>
      </c>
    </row>
    <row r="288" spans="1:22" ht="21.75" customHeight="1">
      <c r="A288" s="17">
        <v>4</v>
      </c>
      <c r="B288" s="70" t="s">
        <v>25</v>
      </c>
      <c r="C288" s="71" t="s">
        <v>26</v>
      </c>
      <c r="D288" s="75">
        <f>(IF(K285="","",K285))</f>
        <v>1</v>
      </c>
      <c r="E288" s="79">
        <f>(IF(J285="","",J285))</f>
        <v>3</v>
      </c>
      <c r="F288" s="75">
        <f>(IF(K286="","",K286))</f>
        <v>3</v>
      </c>
      <c r="G288" s="79">
        <f>(IF(J286="","",J286))</f>
        <v>0</v>
      </c>
      <c r="H288" s="75">
        <f>(IF(K287="","",K287))</f>
        <v>3</v>
      </c>
      <c r="I288" s="79">
        <f>(IF(J287="","",J287))</f>
        <v>0</v>
      </c>
      <c r="J288" s="118"/>
      <c r="K288" s="119"/>
      <c r="L288" s="108">
        <v>3</v>
      </c>
      <c r="M288" s="109">
        <v>0</v>
      </c>
      <c r="N288" s="108">
        <v>3</v>
      </c>
      <c r="O288" s="131">
        <v>0</v>
      </c>
      <c r="P288" s="110">
        <f t="shared" si="28"/>
        <v>5</v>
      </c>
      <c r="Q288" s="111">
        <f>SUM(N288+L288+K287+K286+K285)</f>
        <v>13</v>
      </c>
      <c r="R288" s="112">
        <f>SUM(O288+M288,J285:J287)</f>
        <v>3</v>
      </c>
      <c r="S288" s="113">
        <f t="shared" si="29"/>
        <v>4</v>
      </c>
      <c r="T288" s="112">
        <f t="shared" si="30"/>
        <v>1</v>
      </c>
      <c r="U288" s="114">
        <f t="shared" si="31"/>
        <v>10</v>
      </c>
      <c r="V288" s="47">
        <v>2</v>
      </c>
    </row>
    <row r="289" spans="1:22" ht="21.75" customHeight="1">
      <c r="A289" s="17">
        <v>5</v>
      </c>
      <c r="B289" s="68" t="s">
        <v>21</v>
      </c>
      <c r="C289" s="69" t="s">
        <v>22</v>
      </c>
      <c r="D289" s="75">
        <f>(IF(M285="","",M285))</f>
        <v>0</v>
      </c>
      <c r="E289" s="79">
        <f>(IF(L285="","",L285))</f>
        <v>3</v>
      </c>
      <c r="F289" s="75">
        <f>(IF(M286="","",M286))</f>
        <v>3</v>
      </c>
      <c r="G289" s="79">
        <f>(IF(L286="","",L286))</f>
        <v>2</v>
      </c>
      <c r="H289" s="75">
        <f>(IF(M287="","",M287))</f>
        <v>3</v>
      </c>
      <c r="I289" s="79">
        <f>(IF(L287="","",L287))</f>
        <v>0</v>
      </c>
      <c r="J289" s="75">
        <f>(IF(M288="","",M288))</f>
        <v>0</v>
      </c>
      <c r="K289" s="79">
        <f>(IF(L288="","",L288))</f>
        <v>3</v>
      </c>
      <c r="L289" s="118"/>
      <c r="M289" s="119"/>
      <c r="N289" s="108">
        <v>3</v>
      </c>
      <c r="O289" s="131">
        <v>1</v>
      </c>
      <c r="P289" s="110">
        <f t="shared" si="28"/>
        <v>5</v>
      </c>
      <c r="Q289" s="111">
        <f>SUM(N289,M285:M288)</f>
        <v>9</v>
      </c>
      <c r="R289" s="112">
        <f>SUM(O289,L285:L288)</f>
        <v>9</v>
      </c>
      <c r="S289" s="113">
        <f t="shared" si="29"/>
        <v>3</v>
      </c>
      <c r="T289" s="112">
        <f t="shared" si="30"/>
        <v>2</v>
      </c>
      <c r="U289" s="114">
        <f t="shared" si="31"/>
        <v>0</v>
      </c>
      <c r="V289" s="47">
        <v>3</v>
      </c>
    </row>
    <row r="290" spans="1:22" ht="21.75" customHeight="1" thickBot="1">
      <c r="A290" s="18">
        <v>6</v>
      </c>
      <c r="B290" s="70" t="s">
        <v>23</v>
      </c>
      <c r="C290" s="71" t="s">
        <v>24</v>
      </c>
      <c r="D290" s="76">
        <f>(IF(O285="","",O285))</f>
        <v>0</v>
      </c>
      <c r="E290" s="132">
        <f>(IF(N285="","",N285))</f>
        <v>3</v>
      </c>
      <c r="F290" s="76">
        <f>(IF(O286="","",O286))</f>
        <v>0</v>
      </c>
      <c r="G290" s="132">
        <f>(IF(N286="","",N286))</f>
        <v>3</v>
      </c>
      <c r="H290" s="76">
        <f>(IF(O287="","",O287))</f>
        <v>0</v>
      </c>
      <c r="I290" s="132">
        <f>(IF(N287="","",N287))</f>
        <v>3</v>
      </c>
      <c r="J290" s="76">
        <f>(IF(O288="","",O288))</f>
        <v>0</v>
      </c>
      <c r="K290" s="132">
        <f>(IF(N288="","",N288))</f>
        <v>3</v>
      </c>
      <c r="L290" s="76">
        <f>(IF(O289="","",O289))</f>
        <v>1</v>
      </c>
      <c r="M290" s="132">
        <f>(IF(N289="","",N289))</f>
        <v>3</v>
      </c>
      <c r="N290" s="133"/>
      <c r="O290" s="153"/>
      <c r="P290" s="134">
        <f t="shared" si="28"/>
        <v>5</v>
      </c>
      <c r="Q290" s="135">
        <f>SUM(O285:O289)</f>
        <v>1</v>
      </c>
      <c r="R290" s="136">
        <f>SUM(N285:N289)</f>
        <v>15</v>
      </c>
      <c r="S290" s="137">
        <f t="shared" si="29"/>
        <v>0</v>
      </c>
      <c r="T290" s="136">
        <f t="shared" si="30"/>
        <v>5</v>
      </c>
      <c r="U290" s="138">
        <f t="shared" si="31"/>
        <v>-14</v>
      </c>
      <c r="V290" s="48">
        <v>6</v>
      </c>
    </row>
    <row r="291" spans="1:26" s="36" customFormat="1" ht="15.75" customHeight="1">
      <c r="A291" s="33"/>
      <c r="B291" s="213" t="s">
        <v>73</v>
      </c>
      <c r="C291" s="214"/>
      <c r="D291" s="215"/>
      <c r="E291" s="215"/>
      <c r="F291" s="34"/>
      <c r="G291" s="34"/>
      <c r="H291" s="34"/>
      <c r="I291" s="216"/>
      <c r="J291" s="34"/>
      <c r="K291" s="35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34"/>
      <c r="X291" s="34"/>
      <c r="Y291" s="34"/>
      <c r="Z291" s="34"/>
    </row>
    <row r="292" spans="1:26" ht="15">
      <c r="A292" s="218"/>
      <c r="B292" s="219" t="s">
        <v>74</v>
      </c>
      <c r="C292" s="220" t="s">
        <v>75</v>
      </c>
      <c r="D292" s="251" t="s">
        <v>76</v>
      </c>
      <c r="E292" s="252">
        <v>6</v>
      </c>
      <c r="F292" s="253" t="s">
        <v>77</v>
      </c>
      <c r="G292" s="255">
        <v>5</v>
      </c>
      <c r="H292" s="253" t="s">
        <v>78</v>
      </c>
      <c r="I292" s="252">
        <v>4</v>
      </c>
      <c r="J292" s="14"/>
      <c r="K292" s="13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3"/>
      <c r="X292" s="3"/>
      <c r="Y292" s="3"/>
      <c r="Z292" s="3"/>
    </row>
    <row r="293" spans="1:26" ht="15">
      <c r="A293" s="3"/>
      <c r="B293" s="226"/>
      <c r="C293" s="220" t="s">
        <v>79</v>
      </c>
      <c r="D293" s="253" t="s">
        <v>80</v>
      </c>
      <c r="E293" s="254">
        <v>4</v>
      </c>
      <c r="F293" s="253" t="s">
        <v>81</v>
      </c>
      <c r="G293" s="255">
        <v>3</v>
      </c>
      <c r="H293" s="253" t="s">
        <v>76</v>
      </c>
      <c r="I293" s="252">
        <v>2</v>
      </c>
      <c r="J293" s="14"/>
      <c r="K293" s="1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14" ht="15">
      <c r="B294" s="226"/>
      <c r="C294" s="220" t="s">
        <v>82</v>
      </c>
      <c r="D294" s="251" t="s">
        <v>77</v>
      </c>
      <c r="E294" s="252">
        <v>6</v>
      </c>
      <c r="F294" s="253" t="s">
        <v>78</v>
      </c>
      <c r="G294" s="255">
        <v>1</v>
      </c>
      <c r="H294" s="253" t="s">
        <v>83</v>
      </c>
      <c r="I294" s="252">
        <v>5</v>
      </c>
      <c r="J294" s="14"/>
      <c r="K294" s="13"/>
      <c r="L294" s="228"/>
      <c r="M294" s="228"/>
      <c r="N294" s="228"/>
    </row>
    <row r="295" spans="2:14" ht="15">
      <c r="B295" s="226"/>
      <c r="C295" s="220" t="s">
        <v>84</v>
      </c>
      <c r="D295" s="253" t="s">
        <v>80</v>
      </c>
      <c r="E295" s="254">
        <v>5</v>
      </c>
      <c r="F295" s="253" t="s">
        <v>76</v>
      </c>
      <c r="G295" s="255">
        <v>4</v>
      </c>
      <c r="H295" s="253" t="s">
        <v>77</v>
      </c>
      <c r="I295" s="252">
        <v>3</v>
      </c>
      <c r="J295" s="14"/>
      <c r="K295" s="13"/>
      <c r="L295" s="228"/>
      <c r="M295" s="228"/>
      <c r="N295" s="228"/>
    </row>
    <row r="296" spans="2:14" ht="15">
      <c r="B296" s="239"/>
      <c r="C296" s="220" t="s">
        <v>85</v>
      </c>
      <c r="D296" s="251" t="s">
        <v>78</v>
      </c>
      <c r="E296" s="252">
        <v>6</v>
      </c>
      <c r="F296" s="253" t="s">
        <v>83</v>
      </c>
      <c r="G296" s="255">
        <v>2</v>
      </c>
      <c r="H296" s="253" t="s">
        <v>81</v>
      </c>
      <c r="I296" s="252">
        <v>1</v>
      </c>
      <c r="J296" s="14"/>
      <c r="K296" s="13"/>
      <c r="L296" s="228"/>
      <c r="M296" s="228"/>
      <c r="N296" s="228"/>
    </row>
    <row r="297" spans="1:24" s="36" customFormat="1" ht="15.75" customHeight="1" hidden="1">
      <c r="A297" s="33"/>
      <c r="B297" s="234" t="s">
        <v>86</v>
      </c>
      <c r="C297" s="235"/>
      <c r="D297" s="236"/>
      <c r="E297" s="236"/>
      <c r="F297" s="237"/>
      <c r="G297" s="238"/>
      <c r="H297" s="34"/>
      <c r="I297" s="34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34"/>
      <c r="V297" s="34"/>
      <c r="W297" s="34"/>
      <c r="X297" s="34"/>
    </row>
    <row r="298" spans="1:22" ht="15" hidden="1">
      <c r="A298" s="218"/>
      <c r="B298" s="219" t="s">
        <v>74</v>
      </c>
      <c r="C298" s="220" t="s">
        <v>75</v>
      </c>
      <c r="D298" s="221" t="s">
        <v>76</v>
      </c>
      <c r="E298" s="222">
        <v>4</v>
      </c>
      <c r="F298" s="223" t="s">
        <v>77</v>
      </c>
      <c r="G298" s="222">
        <v>3</v>
      </c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3"/>
      <c r="T298" s="3"/>
      <c r="U298" s="3"/>
      <c r="V298" s="3"/>
    </row>
    <row r="299" spans="1:22" ht="15" hidden="1">
      <c r="A299" s="3"/>
      <c r="B299" s="226"/>
      <c r="C299" s="220" t="s">
        <v>79</v>
      </c>
      <c r="D299" s="223" t="s">
        <v>83</v>
      </c>
      <c r="E299" s="227">
        <v>3</v>
      </c>
      <c r="F299" s="223" t="s">
        <v>76</v>
      </c>
      <c r="G299" s="222">
        <v>2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7" ht="15" hidden="1">
      <c r="B300" s="239"/>
      <c r="C300" s="220" t="s">
        <v>82</v>
      </c>
      <c r="D300" s="221" t="s">
        <v>77</v>
      </c>
      <c r="E300" s="222">
        <v>4</v>
      </c>
      <c r="F300" s="223" t="s">
        <v>78</v>
      </c>
      <c r="G300" s="222">
        <v>1</v>
      </c>
    </row>
    <row r="301" ht="9" customHeight="1"/>
    <row r="302" spans="1:8" ht="15">
      <c r="A302" s="240">
        <v>1</v>
      </c>
      <c r="B302" s="77" t="str">
        <f>B285</f>
        <v>Dörr</v>
      </c>
      <c r="C302" s="78" t="str">
        <f>C285</f>
        <v>Lukas</v>
      </c>
      <c r="D302" s="79">
        <f>N285</f>
        <v>3</v>
      </c>
      <c r="H302" s="1" t="s">
        <v>87</v>
      </c>
    </row>
    <row r="303" spans="1:8" ht="15">
      <c r="A303" s="240"/>
      <c r="B303" s="80" t="str">
        <f>B290</f>
        <v>Scott Backes</v>
      </c>
      <c r="C303" s="81" t="str">
        <f>C290</f>
        <v>Detlef</v>
      </c>
      <c r="D303" s="82">
        <f>O285</f>
        <v>0</v>
      </c>
      <c r="H303" s="1" t="s">
        <v>92</v>
      </c>
    </row>
    <row r="304" ht="9" customHeight="1"/>
    <row r="305" spans="1:8" ht="15">
      <c r="A305" s="240">
        <v>2</v>
      </c>
      <c r="B305" s="77" t="str">
        <f>B286</f>
        <v>Preuhs</v>
      </c>
      <c r="C305" s="78" t="str">
        <f>C286</f>
        <v>Markus</v>
      </c>
      <c r="D305" s="79">
        <f>L286</f>
        <v>2</v>
      </c>
      <c r="H305" s="1" t="s">
        <v>91</v>
      </c>
    </row>
    <row r="306" spans="1:8" ht="15">
      <c r="A306" s="240"/>
      <c r="B306" s="80" t="str">
        <f>B289</f>
        <v>Tibelius</v>
      </c>
      <c r="C306" s="81" t="str">
        <f>C289</f>
        <v>Vadim</v>
      </c>
      <c r="D306" s="82">
        <f>M286</f>
        <v>3</v>
      </c>
      <c r="H306" s="1" t="s">
        <v>92</v>
      </c>
    </row>
    <row r="307" spans="2:4" ht="9" customHeight="1">
      <c r="B307" s="83"/>
      <c r="C307" s="83"/>
      <c r="D307" s="84"/>
    </row>
    <row r="308" spans="1:8" ht="15">
      <c r="A308" s="240">
        <v>3</v>
      </c>
      <c r="B308" s="77" t="str">
        <f>B287</f>
        <v>Joch</v>
      </c>
      <c r="C308" s="78" t="str">
        <f>C287</f>
        <v>Jonas</v>
      </c>
      <c r="D308" s="79">
        <f>J287</f>
        <v>0</v>
      </c>
      <c r="H308" s="1" t="s">
        <v>87</v>
      </c>
    </row>
    <row r="309" spans="1:8" ht="15">
      <c r="A309" s="240"/>
      <c r="B309" s="77" t="str">
        <f>B288</f>
        <v>Yenidede</v>
      </c>
      <c r="C309" s="78" t="str">
        <f>C288</f>
        <v>Önder</v>
      </c>
      <c r="D309" s="82">
        <f>K287</f>
        <v>3</v>
      </c>
      <c r="H309" s="1" t="s">
        <v>91</v>
      </c>
    </row>
    <row r="310" ht="9" customHeight="1"/>
    <row r="311" spans="1:8" ht="15">
      <c r="A311" s="240">
        <v>4</v>
      </c>
      <c r="B311" s="77" t="str">
        <f>B290</f>
        <v>Scott Backes</v>
      </c>
      <c r="C311" s="78" t="str">
        <f>C290</f>
        <v>Detlef</v>
      </c>
      <c r="D311" s="79">
        <f>M288</f>
        <v>0</v>
      </c>
      <c r="H311" s="1" t="s">
        <v>92</v>
      </c>
    </row>
    <row r="312" spans="1:8" ht="15">
      <c r="A312" s="240"/>
      <c r="B312" s="80" t="str">
        <f>B288</f>
        <v>Yenidede</v>
      </c>
      <c r="C312" s="81" t="str">
        <f>C288</f>
        <v>Önder</v>
      </c>
      <c r="D312" s="82">
        <f>L288</f>
        <v>3</v>
      </c>
      <c r="H312" s="1" t="s">
        <v>91</v>
      </c>
    </row>
    <row r="313" spans="2:4" ht="9" customHeight="1">
      <c r="B313" s="83"/>
      <c r="C313" s="83"/>
      <c r="D313" s="84"/>
    </row>
    <row r="314" spans="1:8" ht="15">
      <c r="A314" s="240">
        <v>5</v>
      </c>
      <c r="B314" s="77" t="str">
        <f>B289</f>
        <v>Tibelius</v>
      </c>
      <c r="C314" s="78" t="str">
        <f>C289</f>
        <v>Vadim</v>
      </c>
      <c r="D314" s="79">
        <f>M287</f>
        <v>3</v>
      </c>
      <c r="H314" s="1" t="s">
        <v>92</v>
      </c>
    </row>
    <row r="315" spans="1:8" ht="15">
      <c r="A315" s="240"/>
      <c r="B315" s="80" t="str">
        <f>B287</f>
        <v>Joch</v>
      </c>
      <c r="C315" s="81" t="str">
        <f>C287</f>
        <v>Jonas</v>
      </c>
      <c r="D315" s="82">
        <f>L287</f>
        <v>0</v>
      </c>
      <c r="H315" s="1" t="s">
        <v>87</v>
      </c>
    </row>
    <row r="316" spans="2:4" ht="9" customHeight="1">
      <c r="B316" s="83"/>
      <c r="C316" s="83"/>
      <c r="D316" s="84"/>
    </row>
    <row r="317" spans="1:8" ht="15">
      <c r="A317" s="240">
        <v>6</v>
      </c>
      <c r="B317" s="77" t="str">
        <f>B285</f>
        <v>Dörr</v>
      </c>
      <c r="C317" s="78" t="str">
        <f>C285</f>
        <v>Lukas</v>
      </c>
      <c r="D317" s="79">
        <f>F285</f>
        <v>3</v>
      </c>
      <c r="H317" s="1" t="s">
        <v>87</v>
      </c>
    </row>
    <row r="318" spans="1:8" ht="15">
      <c r="A318" s="240"/>
      <c r="B318" s="80" t="str">
        <f>B286</f>
        <v>Preuhs</v>
      </c>
      <c r="C318" s="81" t="str">
        <f>C286</f>
        <v>Markus</v>
      </c>
      <c r="D318" s="82">
        <f>G285</f>
        <v>1</v>
      </c>
      <c r="H318" s="1" t="s">
        <v>91</v>
      </c>
    </row>
    <row r="319" spans="2:4" ht="9" customHeight="1">
      <c r="B319" s="83"/>
      <c r="C319" s="83"/>
      <c r="D319" s="84"/>
    </row>
    <row r="320" spans="1:8" ht="15">
      <c r="A320" s="240">
        <v>7</v>
      </c>
      <c r="B320" s="77" t="str">
        <f>B286</f>
        <v>Preuhs</v>
      </c>
      <c r="C320" s="78" t="str">
        <f>C286</f>
        <v>Markus</v>
      </c>
      <c r="D320" s="79">
        <f>N286</f>
        <v>3</v>
      </c>
      <c r="H320" s="1" t="s">
        <v>91</v>
      </c>
    </row>
    <row r="321" spans="1:8" ht="15">
      <c r="A321" s="240"/>
      <c r="B321" s="80" t="str">
        <f>B290</f>
        <v>Scott Backes</v>
      </c>
      <c r="C321" s="81" t="str">
        <f>C290</f>
        <v>Detlef</v>
      </c>
      <c r="D321" s="82">
        <f>O286</f>
        <v>0</v>
      </c>
      <c r="H321" s="1" t="s">
        <v>92</v>
      </c>
    </row>
    <row r="322" spans="2:4" ht="9" customHeight="1">
      <c r="B322" s="83"/>
      <c r="C322" s="83"/>
      <c r="D322" s="84"/>
    </row>
    <row r="323" spans="1:8" ht="15">
      <c r="A323" s="240">
        <v>8</v>
      </c>
      <c r="B323" s="77" t="str">
        <f>B287</f>
        <v>Joch</v>
      </c>
      <c r="C323" s="78" t="str">
        <f>C287</f>
        <v>Jonas</v>
      </c>
      <c r="D323" s="79">
        <f>I285</f>
        <v>0</v>
      </c>
      <c r="H323" s="1" t="s">
        <v>87</v>
      </c>
    </row>
    <row r="324" spans="1:8" ht="15">
      <c r="A324" s="240"/>
      <c r="B324" s="80" t="str">
        <f>B285</f>
        <v>Dörr</v>
      </c>
      <c r="C324" s="81" t="str">
        <f>C285</f>
        <v>Lukas</v>
      </c>
      <c r="D324" s="82">
        <f>H285</f>
        <v>3</v>
      </c>
      <c r="H324" s="1" t="s">
        <v>87</v>
      </c>
    </row>
    <row r="325" spans="2:4" ht="9" customHeight="1">
      <c r="B325" s="83"/>
      <c r="C325" s="83"/>
      <c r="D325" s="84"/>
    </row>
    <row r="326" spans="1:8" ht="15">
      <c r="A326" s="240">
        <v>9</v>
      </c>
      <c r="B326" s="77" t="str">
        <f>B288</f>
        <v>Yenidede</v>
      </c>
      <c r="C326" s="78" t="str">
        <f>C288</f>
        <v>Önder</v>
      </c>
      <c r="D326" s="79">
        <f>L288</f>
        <v>3</v>
      </c>
      <c r="H326" s="1" t="s">
        <v>91</v>
      </c>
    </row>
    <row r="327" spans="1:8" ht="15">
      <c r="A327" s="240"/>
      <c r="B327" s="77" t="str">
        <f>B289</f>
        <v>Tibelius</v>
      </c>
      <c r="C327" s="78" t="str">
        <f>C289</f>
        <v>Vadim</v>
      </c>
      <c r="D327" s="82">
        <f>M288</f>
        <v>0</v>
      </c>
      <c r="H327" s="1" t="s">
        <v>92</v>
      </c>
    </row>
    <row r="328" spans="2:4" ht="9" customHeight="1">
      <c r="B328" s="83"/>
      <c r="C328" s="83"/>
      <c r="D328" s="84"/>
    </row>
    <row r="329" spans="1:8" ht="15">
      <c r="A329" s="240">
        <v>10</v>
      </c>
      <c r="B329" s="77" t="str">
        <f>B290</f>
        <v>Scott Backes</v>
      </c>
      <c r="C329" s="78" t="str">
        <f>C290</f>
        <v>Detlef</v>
      </c>
      <c r="D329" s="79">
        <f>O289</f>
        <v>1</v>
      </c>
      <c r="H329" s="1" t="s">
        <v>92</v>
      </c>
    </row>
    <row r="330" spans="1:8" ht="15">
      <c r="A330" s="240"/>
      <c r="B330" s="77" t="str">
        <f>B289</f>
        <v>Tibelius</v>
      </c>
      <c r="C330" s="78" t="str">
        <f>C289</f>
        <v>Vadim</v>
      </c>
      <c r="D330" s="79">
        <f>N289</f>
        <v>3</v>
      </c>
      <c r="H330" s="1" t="s">
        <v>92</v>
      </c>
    </row>
    <row r="331" spans="2:4" ht="9" customHeight="1">
      <c r="B331" s="83"/>
      <c r="C331" s="83"/>
      <c r="D331" s="84"/>
    </row>
    <row r="332" spans="1:8" ht="15">
      <c r="A332" s="240">
        <v>11</v>
      </c>
      <c r="B332" s="77" t="str">
        <f>B285</f>
        <v>Dörr</v>
      </c>
      <c r="C332" s="78" t="str">
        <f>C285</f>
        <v>Lukas</v>
      </c>
      <c r="D332" s="79">
        <f>J285</f>
        <v>3</v>
      </c>
      <c r="H332" s="1" t="s">
        <v>87</v>
      </c>
    </row>
    <row r="333" spans="1:8" ht="15">
      <c r="A333" s="240"/>
      <c r="B333" s="77" t="str">
        <f>B288</f>
        <v>Yenidede</v>
      </c>
      <c r="C333" s="78" t="str">
        <f>C288</f>
        <v>Önder</v>
      </c>
      <c r="D333" s="79">
        <f>K285</f>
        <v>1</v>
      </c>
      <c r="H333" s="1" t="s">
        <v>91</v>
      </c>
    </row>
    <row r="334" spans="2:4" ht="9" customHeight="1">
      <c r="B334" s="83"/>
      <c r="C334" s="83"/>
      <c r="D334" s="84"/>
    </row>
    <row r="335" spans="1:8" ht="15">
      <c r="A335" s="240">
        <v>12</v>
      </c>
      <c r="B335" s="77" t="str">
        <f>B286</f>
        <v>Preuhs</v>
      </c>
      <c r="C335" s="78" t="str">
        <f>C286</f>
        <v>Markus</v>
      </c>
      <c r="D335" s="79">
        <f>H286</f>
        <v>1</v>
      </c>
      <c r="H335" s="1" t="s">
        <v>91</v>
      </c>
    </row>
    <row r="336" spans="1:8" ht="15">
      <c r="A336" s="240"/>
      <c r="B336" s="77" t="str">
        <f>B287</f>
        <v>Joch</v>
      </c>
      <c r="C336" s="78" t="str">
        <f>C287</f>
        <v>Jonas</v>
      </c>
      <c r="D336" s="82">
        <f>I286</f>
        <v>3</v>
      </c>
      <c r="H336" s="1" t="s">
        <v>87</v>
      </c>
    </row>
    <row r="337" spans="2:4" ht="9" customHeight="1">
      <c r="B337" s="83"/>
      <c r="C337" s="83"/>
      <c r="D337" s="84"/>
    </row>
    <row r="338" spans="1:8" ht="15">
      <c r="A338" s="240">
        <v>13</v>
      </c>
      <c r="B338" s="77" t="str">
        <f>B287</f>
        <v>Joch</v>
      </c>
      <c r="C338" s="78" t="str">
        <f>C287</f>
        <v>Jonas</v>
      </c>
      <c r="D338" s="79">
        <f>N287</f>
        <v>3</v>
      </c>
      <c r="H338" s="1" t="s">
        <v>87</v>
      </c>
    </row>
    <row r="339" spans="1:8" ht="15">
      <c r="A339" s="240"/>
      <c r="B339" s="77" t="str">
        <f>B290</f>
        <v>Scott Backes</v>
      </c>
      <c r="C339" s="78" t="str">
        <f>C290</f>
        <v>Detlef</v>
      </c>
      <c r="D339" s="79">
        <f>O287</f>
        <v>0</v>
      </c>
      <c r="H339" s="1" t="s">
        <v>92</v>
      </c>
    </row>
    <row r="340" spans="2:4" ht="9" customHeight="1">
      <c r="B340" s="83"/>
      <c r="C340" s="83"/>
      <c r="D340" s="84"/>
    </row>
    <row r="341" spans="1:8" ht="15">
      <c r="A341" s="240">
        <v>14</v>
      </c>
      <c r="B341" s="77" t="str">
        <f>B288</f>
        <v>Yenidede</v>
      </c>
      <c r="C341" s="78" t="str">
        <f>C288</f>
        <v>Önder</v>
      </c>
      <c r="D341" s="79">
        <f>K286</f>
        <v>3</v>
      </c>
      <c r="H341" s="1" t="s">
        <v>91</v>
      </c>
    </row>
    <row r="342" spans="1:8" ht="15">
      <c r="A342" s="240"/>
      <c r="B342" s="77" t="str">
        <f>B286</f>
        <v>Preuhs</v>
      </c>
      <c r="C342" s="78" t="str">
        <f>C286</f>
        <v>Markus</v>
      </c>
      <c r="D342" s="79">
        <f>J286</f>
        <v>0</v>
      </c>
      <c r="H342" s="1" t="s">
        <v>91</v>
      </c>
    </row>
    <row r="343" spans="2:4" ht="9" customHeight="1">
      <c r="B343" s="83"/>
      <c r="C343" s="83"/>
      <c r="D343" s="84"/>
    </row>
    <row r="344" spans="1:8" ht="15">
      <c r="A344" s="240">
        <v>15</v>
      </c>
      <c r="B344" s="77" t="str">
        <f>B289</f>
        <v>Tibelius</v>
      </c>
      <c r="C344" s="78" t="str">
        <f>C289</f>
        <v>Vadim</v>
      </c>
      <c r="D344" s="79">
        <f>M285</f>
        <v>0</v>
      </c>
      <c r="H344" s="1" t="s">
        <v>92</v>
      </c>
    </row>
    <row r="345" spans="1:8" ht="15">
      <c r="A345" s="240"/>
      <c r="B345" s="77" t="str">
        <f>B285</f>
        <v>Dörr</v>
      </c>
      <c r="C345" s="78" t="str">
        <f>C285</f>
        <v>Lukas</v>
      </c>
      <c r="D345" s="79">
        <f>L285</f>
        <v>3</v>
      </c>
      <c r="H345" s="1" t="s">
        <v>87</v>
      </c>
    </row>
    <row r="346" spans="1:26" ht="21.75" customHeight="1">
      <c r="A346" s="3"/>
      <c r="B346" s="32" t="s">
        <v>19</v>
      </c>
      <c r="C346" s="32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1" t="s">
        <v>8</v>
      </c>
      <c r="W346" s="3"/>
      <c r="X346" s="3"/>
      <c r="Y346" s="3"/>
      <c r="Z346" s="3"/>
    </row>
    <row r="347" spans="1:26" ht="19.5" customHeight="1" thickBot="1">
      <c r="A347" s="15"/>
      <c r="B347" s="29" t="s">
        <v>10</v>
      </c>
      <c r="C347" s="30" t="s">
        <v>11</v>
      </c>
      <c r="D347" s="16"/>
      <c r="E347" s="1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2" ht="105" customHeight="1" thickBot="1">
      <c r="A348" s="51"/>
      <c r="B348" s="59" t="s">
        <v>9</v>
      </c>
      <c r="C348" s="60" t="s">
        <v>38</v>
      </c>
      <c r="D348" s="25" t="str">
        <f>B350</f>
        <v>Lux</v>
      </c>
      <c r="E348" s="26" t="str">
        <f>C350</f>
        <v>Benjamin</v>
      </c>
      <c r="F348" s="25" t="str">
        <f>B351</f>
        <v>Eckstein</v>
      </c>
      <c r="G348" s="26" t="str">
        <f>C351</f>
        <v>Konstantin</v>
      </c>
      <c r="H348" s="25" t="str">
        <f>B352</f>
        <v>Filkorn</v>
      </c>
      <c r="I348" s="26" t="str">
        <f>C352</f>
        <v>Geza</v>
      </c>
      <c r="J348" s="25" t="str">
        <f>B353</f>
        <v>Joch</v>
      </c>
      <c r="K348" s="26" t="str">
        <f>C353</f>
        <v>Felix</v>
      </c>
      <c r="L348" s="25" t="str">
        <f>B354</f>
        <v>Gleich</v>
      </c>
      <c r="M348" s="26" t="str">
        <f>C354</f>
        <v>Robert</v>
      </c>
      <c r="N348" s="25" t="str">
        <f>B355</f>
        <v>Wuzke</v>
      </c>
      <c r="O348" s="27" t="str">
        <f>C355</f>
        <v>Andreas</v>
      </c>
      <c r="P348" s="201" t="s">
        <v>2</v>
      </c>
      <c r="Q348" s="209" t="s">
        <v>4</v>
      </c>
      <c r="R348" s="194" t="s">
        <v>5</v>
      </c>
      <c r="S348" s="209" t="s">
        <v>6</v>
      </c>
      <c r="T348" s="194" t="s">
        <v>7</v>
      </c>
      <c r="U348" s="196" t="s">
        <v>12</v>
      </c>
      <c r="V348" s="206" t="s">
        <v>3</v>
      </c>
    </row>
    <row r="349" spans="1:22" ht="21.75" customHeight="1" thickBot="1">
      <c r="A349" s="52"/>
      <c r="B349" s="61" t="s">
        <v>0</v>
      </c>
      <c r="C349" s="62" t="s">
        <v>1</v>
      </c>
      <c r="D349" s="63">
        <v>1</v>
      </c>
      <c r="E349" s="64"/>
      <c r="F349" s="65">
        <v>2</v>
      </c>
      <c r="G349" s="66"/>
      <c r="H349" s="65">
        <v>3</v>
      </c>
      <c r="I349" s="66"/>
      <c r="J349" s="65">
        <v>4</v>
      </c>
      <c r="K349" s="66"/>
      <c r="L349" s="65">
        <v>5</v>
      </c>
      <c r="M349" s="66"/>
      <c r="N349" s="65">
        <v>6</v>
      </c>
      <c r="O349" s="67"/>
      <c r="P349" s="208"/>
      <c r="Q349" s="210"/>
      <c r="R349" s="211"/>
      <c r="S349" s="210"/>
      <c r="T349" s="211"/>
      <c r="U349" s="212"/>
      <c r="V349" s="207"/>
    </row>
    <row r="350" spans="1:22" ht="21.75" customHeight="1">
      <c r="A350" s="28">
        <v>1</v>
      </c>
      <c r="B350" s="70" t="s">
        <v>34</v>
      </c>
      <c r="C350" s="71" t="s">
        <v>33</v>
      </c>
      <c r="D350" s="7"/>
      <c r="E350" s="8"/>
      <c r="F350" s="53">
        <v>3</v>
      </c>
      <c r="G350" s="54">
        <v>1</v>
      </c>
      <c r="H350" s="53">
        <v>3</v>
      </c>
      <c r="I350" s="54">
        <v>0</v>
      </c>
      <c r="J350" s="53">
        <v>1</v>
      </c>
      <c r="K350" s="54">
        <v>3</v>
      </c>
      <c r="L350" s="53">
        <v>2</v>
      </c>
      <c r="M350" s="54">
        <v>3</v>
      </c>
      <c r="N350" s="53">
        <v>3</v>
      </c>
      <c r="O350" s="55">
        <v>1</v>
      </c>
      <c r="P350" s="256">
        <f aca="true" t="shared" si="32" ref="P350:P355">SUM(IF(J350="",0,1),IF(L350="",0,1),IF(N350="",0,1),IF(H350="",0,1),IF(F350="",0,1),IF(D350="",0,1))</f>
        <v>5</v>
      </c>
      <c r="Q350" s="257">
        <f>SUM(N350+L350+J350+H350+F350)</f>
        <v>12</v>
      </c>
      <c r="R350" s="258">
        <f>SUM(O350+M350+K350+I350+G350)</f>
        <v>8</v>
      </c>
      <c r="S350" s="259">
        <f aca="true" t="shared" si="33" ref="S350:S355">SUM(IF(J350&gt;K350,1,0),IF(L350&gt;M350,1,0),IF(N350&gt;O350,1,0),IF(H350&gt;I350,1,0),IF(D350&gt;E350,1,0),IF(F350&gt;G350,1,0),)</f>
        <v>3</v>
      </c>
      <c r="T350" s="258">
        <f aca="true" t="shared" si="34" ref="T350:T355">P350-S350</f>
        <v>2</v>
      </c>
      <c r="U350" s="260">
        <f aca="true" t="shared" si="35" ref="U350:U355">SUM(Q350-R350)</f>
        <v>4</v>
      </c>
      <c r="V350" s="46">
        <v>2</v>
      </c>
    </row>
    <row r="351" spans="1:22" ht="21.75" customHeight="1">
      <c r="A351" s="17">
        <v>2</v>
      </c>
      <c r="B351" s="68" t="s">
        <v>35</v>
      </c>
      <c r="C351" s="69" t="s">
        <v>36</v>
      </c>
      <c r="D351" s="5">
        <f>(IF(G350="","",G350))</f>
        <v>1</v>
      </c>
      <c r="E351" s="6">
        <f>(IF(F350="","",F350))</f>
        <v>3</v>
      </c>
      <c r="F351" s="11"/>
      <c r="G351" s="12"/>
      <c r="H351" s="57">
        <v>3</v>
      </c>
      <c r="I351" s="56">
        <v>2</v>
      </c>
      <c r="J351" s="57">
        <v>3</v>
      </c>
      <c r="K351" s="56">
        <v>1</v>
      </c>
      <c r="L351" s="57">
        <v>3</v>
      </c>
      <c r="M351" s="56">
        <v>0</v>
      </c>
      <c r="N351" s="57">
        <v>3</v>
      </c>
      <c r="O351" s="58">
        <v>0</v>
      </c>
      <c r="P351" s="23">
        <f t="shared" si="32"/>
        <v>5</v>
      </c>
      <c r="Q351" s="40">
        <f>SUM(N351+L351+J351+H351+G350)</f>
        <v>13</v>
      </c>
      <c r="R351" s="41">
        <f>SUM(O351+M351+K351+I351+F350)</f>
        <v>6</v>
      </c>
      <c r="S351" s="42">
        <f t="shared" si="33"/>
        <v>4</v>
      </c>
      <c r="T351" s="41">
        <f t="shared" si="34"/>
        <v>1</v>
      </c>
      <c r="U351" s="49">
        <f t="shared" si="35"/>
        <v>7</v>
      </c>
      <c r="V351" s="47">
        <v>1</v>
      </c>
    </row>
    <row r="352" spans="1:22" ht="21.75" customHeight="1">
      <c r="A352" s="17">
        <v>3</v>
      </c>
      <c r="B352" s="68" t="s">
        <v>28</v>
      </c>
      <c r="C352" s="69" t="s">
        <v>29</v>
      </c>
      <c r="D352" s="5">
        <f>(IF(I350="","",I350))</f>
        <v>0</v>
      </c>
      <c r="E352" s="6">
        <f>(IF(H350="","",H350))</f>
        <v>3</v>
      </c>
      <c r="F352" s="5">
        <f>(IF(I351="","",I351))</f>
        <v>2</v>
      </c>
      <c r="G352" s="6">
        <f>(IF(H351="","",H351))</f>
        <v>3</v>
      </c>
      <c r="H352" s="9"/>
      <c r="I352" s="10"/>
      <c r="J352" s="57">
        <v>2</v>
      </c>
      <c r="K352" s="56">
        <v>3</v>
      </c>
      <c r="L352" s="57">
        <v>2</v>
      </c>
      <c r="M352" s="56">
        <v>3</v>
      </c>
      <c r="N352" s="57">
        <v>3</v>
      </c>
      <c r="O352" s="58">
        <v>0</v>
      </c>
      <c r="P352" s="23">
        <f t="shared" si="32"/>
        <v>5</v>
      </c>
      <c r="Q352" s="40">
        <f>SUM(N352+L352+J352+I351+I350)</f>
        <v>9</v>
      </c>
      <c r="R352" s="41">
        <f>SUM(O352+M352+K352+H351+H350)</f>
        <v>12</v>
      </c>
      <c r="S352" s="42">
        <f t="shared" si="33"/>
        <v>1</v>
      </c>
      <c r="T352" s="41">
        <f t="shared" si="34"/>
        <v>4</v>
      </c>
      <c r="U352" s="49">
        <f t="shared" si="35"/>
        <v>-3</v>
      </c>
      <c r="V352" s="47">
        <v>5</v>
      </c>
    </row>
    <row r="353" spans="1:22" ht="21.75" customHeight="1">
      <c r="A353" s="17">
        <v>4</v>
      </c>
      <c r="B353" s="70" t="s">
        <v>17</v>
      </c>
      <c r="C353" s="71" t="s">
        <v>32</v>
      </c>
      <c r="D353" s="5">
        <f>(IF(K350="","",K350))</f>
        <v>3</v>
      </c>
      <c r="E353" s="6">
        <f>(IF(J350="","",J350))</f>
        <v>1</v>
      </c>
      <c r="F353" s="5">
        <f>(IF(K351="","",K351))</f>
        <v>1</v>
      </c>
      <c r="G353" s="6">
        <f>(IF(J351="","",J351))</f>
        <v>3</v>
      </c>
      <c r="H353" s="5">
        <f>(IF(K352="","",K352))</f>
        <v>3</v>
      </c>
      <c r="I353" s="6">
        <f>(IF(J352="","",J352))</f>
        <v>2</v>
      </c>
      <c r="J353" s="9"/>
      <c r="K353" s="10"/>
      <c r="L353" s="57">
        <v>2</v>
      </c>
      <c r="M353" s="56">
        <v>3</v>
      </c>
      <c r="N353" s="57">
        <v>3</v>
      </c>
      <c r="O353" s="58">
        <v>1</v>
      </c>
      <c r="P353" s="23">
        <f t="shared" si="32"/>
        <v>5</v>
      </c>
      <c r="Q353" s="40">
        <f>SUM(N353+L353+K352+K351+K350)</f>
        <v>12</v>
      </c>
      <c r="R353" s="41">
        <f>SUM(O353+M353,J350:J352)</f>
        <v>10</v>
      </c>
      <c r="S353" s="42">
        <f t="shared" si="33"/>
        <v>3</v>
      </c>
      <c r="T353" s="41">
        <f t="shared" si="34"/>
        <v>2</v>
      </c>
      <c r="U353" s="49">
        <f t="shared" si="35"/>
        <v>2</v>
      </c>
      <c r="V353" s="47">
        <v>3</v>
      </c>
    </row>
    <row r="354" spans="1:22" ht="21.75" customHeight="1">
      <c r="A354" s="17">
        <v>5</v>
      </c>
      <c r="B354" s="72" t="s">
        <v>31</v>
      </c>
      <c r="C354" s="73" t="s">
        <v>30</v>
      </c>
      <c r="D354" s="5">
        <f>(IF(M350="","",M350))</f>
        <v>3</v>
      </c>
      <c r="E354" s="6">
        <f>(IF(L350="","",L350))</f>
        <v>2</v>
      </c>
      <c r="F354" s="5">
        <f>(IF(M351="","",M351))</f>
        <v>0</v>
      </c>
      <c r="G354" s="6">
        <f>(IF(L351="","",L351))</f>
        <v>3</v>
      </c>
      <c r="H354" s="5">
        <f>(IF(M352="","",M352))</f>
        <v>3</v>
      </c>
      <c r="I354" s="6">
        <f>(IF(L352="","",L352))</f>
        <v>2</v>
      </c>
      <c r="J354" s="5">
        <f>(IF(M353="","",M353))</f>
        <v>3</v>
      </c>
      <c r="K354" s="6">
        <f>(IF(L353="","",L353))</f>
        <v>2</v>
      </c>
      <c r="L354" s="9"/>
      <c r="M354" s="10"/>
      <c r="N354" s="57">
        <v>1</v>
      </c>
      <c r="O354" s="58">
        <v>3</v>
      </c>
      <c r="P354" s="23">
        <f t="shared" si="32"/>
        <v>5</v>
      </c>
      <c r="Q354" s="40">
        <f>SUM(N354,M350:M353)</f>
        <v>10</v>
      </c>
      <c r="R354" s="41">
        <f>SUM(O354,L350:L353)</f>
        <v>12</v>
      </c>
      <c r="S354" s="42">
        <f t="shared" si="33"/>
        <v>3</v>
      </c>
      <c r="T354" s="41">
        <f t="shared" si="34"/>
        <v>2</v>
      </c>
      <c r="U354" s="49">
        <f t="shared" si="35"/>
        <v>-2</v>
      </c>
      <c r="V354" s="47">
        <v>4</v>
      </c>
    </row>
    <row r="355" spans="1:22" ht="21.75" customHeight="1" thickBot="1">
      <c r="A355" s="18">
        <v>6</v>
      </c>
      <c r="B355" s="70" t="s">
        <v>27</v>
      </c>
      <c r="C355" s="71" t="s">
        <v>16</v>
      </c>
      <c r="D355" s="19">
        <f>(IF(O350="","",O350))</f>
        <v>1</v>
      </c>
      <c r="E355" s="20">
        <f>(IF(N350="","",N350))</f>
        <v>3</v>
      </c>
      <c r="F355" s="19">
        <f>(IF(O351="","",O351))</f>
        <v>0</v>
      </c>
      <c r="G355" s="20">
        <f>(IF(N351="","",N351))</f>
        <v>3</v>
      </c>
      <c r="H355" s="19">
        <f>(IF(O352="","",O352))</f>
        <v>0</v>
      </c>
      <c r="I355" s="20">
        <f>(IF(N352="","",N352))</f>
        <v>3</v>
      </c>
      <c r="J355" s="19">
        <f>(IF(O353="","",O353))</f>
        <v>1</v>
      </c>
      <c r="K355" s="20">
        <f>(IF(N353="","",N353))</f>
        <v>3</v>
      </c>
      <c r="L355" s="19">
        <f>(IF(O354="","",O354))</f>
        <v>3</v>
      </c>
      <c r="M355" s="20">
        <f>(IF(N354="","",N354))</f>
        <v>1</v>
      </c>
      <c r="N355" s="21"/>
      <c r="O355" s="22"/>
      <c r="P355" s="24">
        <f t="shared" si="32"/>
        <v>5</v>
      </c>
      <c r="Q355" s="43">
        <f>SUM(O350:O354)</f>
        <v>5</v>
      </c>
      <c r="R355" s="44">
        <f>SUM(N350:N354)</f>
        <v>13</v>
      </c>
      <c r="S355" s="45">
        <f t="shared" si="33"/>
        <v>1</v>
      </c>
      <c r="T355" s="44">
        <f t="shared" si="34"/>
        <v>4</v>
      </c>
      <c r="U355" s="50">
        <f t="shared" si="35"/>
        <v>-8</v>
      </c>
      <c r="V355" s="48">
        <v>6</v>
      </c>
    </row>
    <row r="356" spans="1:26" s="36" customFormat="1" ht="15.75" customHeight="1">
      <c r="A356" s="33"/>
      <c r="B356" s="213" t="s">
        <v>73</v>
      </c>
      <c r="C356" s="214"/>
      <c r="D356" s="215"/>
      <c r="E356" s="215"/>
      <c r="F356" s="34"/>
      <c r="G356" s="34"/>
      <c r="H356" s="34"/>
      <c r="I356" s="216"/>
      <c r="J356" s="34"/>
      <c r="K356" s="35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34"/>
      <c r="X356" s="34"/>
      <c r="Y356" s="34"/>
      <c r="Z356" s="34"/>
    </row>
    <row r="357" spans="1:26" ht="15">
      <c r="A357" s="218"/>
      <c r="B357" s="219" t="s">
        <v>74</v>
      </c>
      <c r="C357" s="220" t="s">
        <v>75</v>
      </c>
      <c r="D357" s="251" t="s">
        <v>76</v>
      </c>
      <c r="E357" s="252">
        <v>6</v>
      </c>
      <c r="F357" s="253" t="s">
        <v>77</v>
      </c>
      <c r="G357" s="255">
        <v>5</v>
      </c>
      <c r="H357" s="253" t="s">
        <v>78</v>
      </c>
      <c r="I357" s="252">
        <v>4</v>
      </c>
      <c r="J357" s="14"/>
      <c r="K357" s="13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3"/>
      <c r="X357" s="3"/>
      <c r="Y357" s="3"/>
      <c r="Z357" s="3"/>
    </row>
    <row r="358" spans="1:26" ht="15">
      <c r="A358" s="3"/>
      <c r="B358" s="226"/>
      <c r="C358" s="220" t="s">
        <v>79</v>
      </c>
      <c r="D358" s="253" t="s">
        <v>80</v>
      </c>
      <c r="E358" s="254">
        <v>4</v>
      </c>
      <c r="F358" s="253" t="s">
        <v>81</v>
      </c>
      <c r="G358" s="255">
        <v>3</v>
      </c>
      <c r="H358" s="253" t="s">
        <v>76</v>
      </c>
      <c r="I358" s="252">
        <v>2</v>
      </c>
      <c r="J358" s="14"/>
      <c r="K358" s="1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14" ht="15">
      <c r="B359" s="226"/>
      <c r="C359" s="220" t="s">
        <v>82</v>
      </c>
      <c r="D359" s="251" t="s">
        <v>77</v>
      </c>
      <c r="E359" s="252">
        <v>6</v>
      </c>
      <c r="F359" s="253" t="s">
        <v>78</v>
      </c>
      <c r="G359" s="255">
        <v>1</v>
      </c>
      <c r="H359" s="253" t="s">
        <v>83</v>
      </c>
      <c r="I359" s="252">
        <v>5</v>
      </c>
      <c r="J359" s="14"/>
      <c r="K359" s="13"/>
      <c r="L359" s="228"/>
      <c r="M359" s="228"/>
      <c r="N359" s="228"/>
    </row>
    <row r="360" spans="2:14" ht="15">
      <c r="B360" s="226"/>
      <c r="C360" s="220" t="s">
        <v>84</v>
      </c>
      <c r="D360" s="253" t="s">
        <v>80</v>
      </c>
      <c r="E360" s="254">
        <v>5</v>
      </c>
      <c r="F360" s="253" t="s">
        <v>76</v>
      </c>
      <c r="G360" s="255">
        <v>4</v>
      </c>
      <c r="H360" s="253" t="s">
        <v>77</v>
      </c>
      <c r="I360" s="252">
        <v>3</v>
      </c>
      <c r="J360" s="14"/>
      <c r="K360" s="13"/>
      <c r="L360" s="228"/>
      <c r="M360" s="228"/>
      <c r="N360" s="228"/>
    </row>
    <row r="361" spans="2:14" ht="15">
      <c r="B361" s="239"/>
      <c r="C361" s="220" t="s">
        <v>85</v>
      </c>
      <c r="D361" s="251" t="s">
        <v>78</v>
      </c>
      <c r="E361" s="252">
        <v>6</v>
      </c>
      <c r="F361" s="253" t="s">
        <v>83</v>
      </c>
      <c r="G361" s="255">
        <v>2</v>
      </c>
      <c r="H361" s="253" t="s">
        <v>81</v>
      </c>
      <c r="I361" s="252">
        <v>1</v>
      </c>
      <c r="J361" s="14"/>
      <c r="K361" s="13"/>
      <c r="L361" s="228"/>
      <c r="M361" s="228"/>
      <c r="N361" s="228"/>
    </row>
    <row r="362" spans="1:24" s="36" customFormat="1" ht="15.75" customHeight="1" hidden="1">
      <c r="A362" s="33"/>
      <c r="B362" s="234" t="s">
        <v>86</v>
      </c>
      <c r="C362" s="235"/>
      <c r="D362" s="236"/>
      <c r="E362" s="236"/>
      <c r="F362" s="237"/>
      <c r="G362" s="238"/>
      <c r="H362" s="34"/>
      <c r="I362" s="34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34"/>
      <c r="V362" s="34"/>
      <c r="W362" s="34"/>
      <c r="X362" s="34"/>
    </row>
    <row r="363" spans="1:22" ht="15" hidden="1">
      <c r="A363" s="218"/>
      <c r="B363" s="219" t="s">
        <v>74</v>
      </c>
      <c r="C363" s="220" t="s">
        <v>75</v>
      </c>
      <c r="D363" s="221" t="s">
        <v>76</v>
      </c>
      <c r="E363" s="222">
        <v>4</v>
      </c>
      <c r="F363" s="223" t="s">
        <v>77</v>
      </c>
      <c r="G363" s="222">
        <v>3</v>
      </c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3"/>
      <c r="T363" s="3"/>
      <c r="U363" s="3"/>
      <c r="V363" s="3"/>
    </row>
    <row r="364" spans="1:22" ht="15" hidden="1">
      <c r="A364" s="3"/>
      <c r="B364" s="226"/>
      <c r="C364" s="220" t="s">
        <v>79</v>
      </c>
      <c r="D364" s="223" t="s">
        <v>83</v>
      </c>
      <c r="E364" s="227">
        <v>3</v>
      </c>
      <c r="F364" s="223" t="s">
        <v>76</v>
      </c>
      <c r="G364" s="222">
        <v>2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7" ht="15" hidden="1">
      <c r="B365" s="239"/>
      <c r="C365" s="220" t="s">
        <v>82</v>
      </c>
      <c r="D365" s="221" t="s">
        <v>77</v>
      </c>
      <c r="E365" s="222">
        <v>4</v>
      </c>
      <c r="F365" s="223" t="s">
        <v>78</v>
      </c>
      <c r="G365" s="222">
        <v>1</v>
      </c>
    </row>
    <row r="366" ht="9" customHeight="1"/>
    <row r="367" spans="1:8" ht="15">
      <c r="A367" s="240">
        <v>1</v>
      </c>
      <c r="B367" s="77" t="str">
        <f>B350</f>
        <v>Lux</v>
      </c>
      <c r="C367" s="78" t="str">
        <f>C350</f>
        <v>Benjamin</v>
      </c>
      <c r="D367" s="79">
        <f>N350</f>
        <v>3</v>
      </c>
      <c r="H367" s="1" t="s">
        <v>92</v>
      </c>
    </row>
    <row r="368" spans="1:8" ht="15">
      <c r="A368" s="240"/>
      <c r="B368" s="80" t="str">
        <f>B355</f>
        <v>Wuzke</v>
      </c>
      <c r="C368" s="81" t="str">
        <f>C355</f>
        <v>Andreas</v>
      </c>
      <c r="D368" s="82">
        <f>O350</f>
        <v>1</v>
      </c>
      <c r="H368" s="1" t="s">
        <v>92</v>
      </c>
    </row>
    <row r="369" ht="9" customHeight="1"/>
    <row r="370" spans="1:8" ht="15">
      <c r="A370" s="240">
        <v>2</v>
      </c>
      <c r="B370" s="77" t="str">
        <f>B351</f>
        <v>Eckstein</v>
      </c>
      <c r="C370" s="78" t="str">
        <f>C351</f>
        <v>Konstantin</v>
      </c>
      <c r="D370" s="79">
        <f>L351</f>
        <v>3</v>
      </c>
      <c r="H370" s="1" t="s">
        <v>92</v>
      </c>
    </row>
    <row r="371" spans="1:8" ht="15">
      <c r="A371" s="240"/>
      <c r="B371" s="80" t="str">
        <f>B354</f>
        <v>Gleich</v>
      </c>
      <c r="C371" s="81" t="str">
        <f>C354</f>
        <v>Robert</v>
      </c>
      <c r="D371" s="82">
        <f>M351</f>
        <v>0</v>
      </c>
      <c r="H371" s="1" t="s">
        <v>89</v>
      </c>
    </row>
    <row r="372" spans="2:4" ht="9" customHeight="1">
      <c r="B372" s="83"/>
      <c r="C372" s="83"/>
      <c r="D372" s="84"/>
    </row>
    <row r="373" spans="1:8" ht="15">
      <c r="A373" s="240">
        <v>3</v>
      </c>
      <c r="B373" s="77" t="str">
        <f>B352</f>
        <v>Filkorn</v>
      </c>
      <c r="C373" s="78" t="str">
        <f>C352</f>
        <v>Geza</v>
      </c>
      <c r="D373" s="79">
        <f>J352</f>
        <v>2</v>
      </c>
      <c r="H373" s="1" t="s">
        <v>92</v>
      </c>
    </row>
    <row r="374" spans="1:8" ht="15">
      <c r="A374" s="240"/>
      <c r="B374" s="77" t="str">
        <f>B353</f>
        <v>Joch</v>
      </c>
      <c r="C374" s="78" t="str">
        <f>C353</f>
        <v>Felix</v>
      </c>
      <c r="D374" s="82">
        <f>K352</f>
        <v>3</v>
      </c>
      <c r="H374" s="1" t="s">
        <v>87</v>
      </c>
    </row>
    <row r="375" ht="9" customHeight="1"/>
    <row r="376" spans="1:8" ht="15">
      <c r="A376" s="240">
        <v>4</v>
      </c>
      <c r="B376" s="77" t="str">
        <f>B355</f>
        <v>Wuzke</v>
      </c>
      <c r="C376" s="78" t="str">
        <f>C355</f>
        <v>Andreas</v>
      </c>
      <c r="D376" s="79">
        <f>M353</f>
        <v>3</v>
      </c>
      <c r="H376" s="1" t="s">
        <v>92</v>
      </c>
    </row>
    <row r="377" spans="1:8" ht="15">
      <c r="A377" s="240"/>
      <c r="B377" s="80" t="str">
        <f>B353</f>
        <v>Joch</v>
      </c>
      <c r="C377" s="81" t="str">
        <f>C353</f>
        <v>Felix</v>
      </c>
      <c r="D377" s="82">
        <f>L353</f>
        <v>2</v>
      </c>
      <c r="H377" s="1" t="s">
        <v>87</v>
      </c>
    </row>
    <row r="378" spans="2:4" ht="9" customHeight="1">
      <c r="B378" s="83"/>
      <c r="C378" s="83"/>
      <c r="D378" s="84"/>
    </row>
    <row r="379" spans="1:8" ht="15">
      <c r="A379" s="240">
        <v>5</v>
      </c>
      <c r="B379" s="77" t="str">
        <f>B354</f>
        <v>Gleich</v>
      </c>
      <c r="C379" s="78" t="str">
        <f>C354</f>
        <v>Robert</v>
      </c>
      <c r="D379" s="79">
        <f>M352</f>
        <v>3</v>
      </c>
      <c r="H379" s="1" t="s">
        <v>89</v>
      </c>
    </row>
    <row r="380" spans="1:8" ht="15">
      <c r="A380" s="240"/>
      <c r="B380" s="80" t="str">
        <f>B352</f>
        <v>Filkorn</v>
      </c>
      <c r="C380" s="81" t="str">
        <f>C352</f>
        <v>Geza</v>
      </c>
      <c r="D380" s="82">
        <f>L352</f>
        <v>2</v>
      </c>
      <c r="H380" s="1" t="s">
        <v>92</v>
      </c>
    </row>
    <row r="381" spans="2:4" ht="9" customHeight="1">
      <c r="B381" s="83"/>
      <c r="C381" s="83"/>
      <c r="D381" s="84"/>
    </row>
    <row r="382" spans="1:8" ht="15">
      <c r="A382" s="240">
        <v>6</v>
      </c>
      <c r="B382" s="77" t="str">
        <f>B350</f>
        <v>Lux</v>
      </c>
      <c r="C382" s="78" t="str">
        <f>C350</f>
        <v>Benjamin</v>
      </c>
      <c r="D382" s="79">
        <f>F350</f>
        <v>3</v>
      </c>
      <c r="H382" s="1" t="s">
        <v>92</v>
      </c>
    </row>
    <row r="383" spans="1:8" ht="15">
      <c r="A383" s="240"/>
      <c r="B383" s="80" t="str">
        <f>B351</f>
        <v>Eckstein</v>
      </c>
      <c r="C383" s="81" t="str">
        <f>C351</f>
        <v>Konstantin</v>
      </c>
      <c r="D383" s="82">
        <f>G350</f>
        <v>1</v>
      </c>
      <c r="H383" s="1" t="s">
        <v>92</v>
      </c>
    </row>
    <row r="384" spans="2:4" ht="9" customHeight="1">
      <c r="B384" s="83"/>
      <c r="C384" s="83"/>
      <c r="D384" s="84"/>
    </row>
    <row r="385" spans="1:8" ht="15">
      <c r="A385" s="240">
        <v>7</v>
      </c>
      <c r="B385" s="77" t="str">
        <f>B351</f>
        <v>Eckstein</v>
      </c>
      <c r="C385" s="78" t="str">
        <f>C351</f>
        <v>Konstantin</v>
      </c>
      <c r="D385" s="79">
        <f>N351</f>
        <v>3</v>
      </c>
      <c r="H385" s="1" t="s">
        <v>92</v>
      </c>
    </row>
    <row r="386" spans="1:8" ht="15">
      <c r="A386" s="240"/>
      <c r="B386" s="80" t="str">
        <f>B355</f>
        <v>Wuzke</v>
      </c>
      <c r="C386" s="81" t="str">
        <f>C355</f>
        <v>Andreas</v>
      </c>
      <c r="D386" s="82">
        <f>O351</f>
        <v>0</v>
      </c>
      <c r="H386" s="1" t="s">
        <v>92</v>
      </c>
    </row>
    <row r="387" spans="2:4" ht="9" customHeight="1">
      <c r="B387" s="83"/>
      <c r="C387" s="83"/>
      <c r="D387" s="84"/>
    </row>
    <row r="388" spans="1:8" ht="15">
      <c r="A388" s="240">
        <v>8</v>
      </c>
      <c r="B388" s="77" t="str">
        <f>B352</f>
        <v>Filkorn</v>
      </c>
      <c r="C388" s="78" t="str">
        <f>C352</f>
        <v>Geza</v>
      </c>
      <c r="D388" s="79">
        <f>I350</f>
        <v>0</v>
      </c>
      <c r="H388" s="1" t="s">
        <v>92</v>
      </c>
    </row>
    <row r="389" spans="1:8" ht="15">
      <c r="A389" s="240"/>
      <c r="B389" s="80" t="str">
        <f>B350</f>
        <v>Lux</v>
      </c>
      <c r="C389" s="81" t="str">
        <f>C350</f>
        <v>Benjamin</v>
      </c>
      <c r="D389" s="82">
        <f>H350</f>
        <v>3</v>
      </c>
      <c r="H389" s="1" t="s">
        <v>92</v>
      </c>
    </row>
    <row r="390" spans="2:4" ht="9" customHeight="1">
      <c r="B390" s="83"/>
      <c r="C390" s="83"/>
      <c r="D390" s="84"/>
    </row>
    <row r="391" spans="1:8" ht="15">
      <c r="A391" s="240">
        <v>9</v>
      </c>
      <c r="B391" s="77" t="str">
        <f>B353</f>
        <v>Joch</v>
      </c>
      <c r="C391" s="78" t="str">
        <f>C353</f>
        <v>Felix</v>
      </c>
      <c r="D391" s="79">
        <f>L353</f>
        <v>2</v>
      </c>
      <c r="H391" s="1" t="s">
        <v>87</v>
      </c>
    </row>
    <row r="392" spans="1:8" ht="15">
      <c r="A392" s="240"/>
      <c r="B392" s="77" t="str">
        <f>B354</f>
        <v>Gleich</v>
      </c>
      <c r="C392" s="78" t="str">
        <f>C354</f>
        <v>Robert</v>
      </c>
      <c r="D392" s="82">
        <f>M353</f>
        <v>3</v>
      </c>
      <c r="H392" s="1" t="s">
        <v>89</v>
      </c>
    </row>
    <row r="393" spans="2:4" ht="9" customHeight="1">
      <c r="B393" s="83"/>
      <c r="C393" s="83"/>
      <c r="D393" s="84"/>
    </row>
    <row r="394" spans="1:8" ht="15">
      <c r="A394" s="240">
        <v>10</v>
      </c>
      <c r="B394" s="77" t="str">
        <f>B355</f>
        <v>Wuzke</v>
      </c>
      <c r="C394" s="78" t="str">
        <f>C355</f>
        <v>Andreas</v>
      </c>
      <c r="D394" s="79">
        <f>O354</f>
        <v>3</v>
      </c>
      <c r="H394" s="1" t="s">
        <v>92</v>
      </c>
    </row>
    <row r="395" spans="1:8" ht="15">
      <c r="A395" s="240"/>
      <c r="B395" s="77" t="str">
        <f>B354</f>
        <v>Gleich</v>
      </c>
      <c r="C395" s="78" t="str">
        <f>C354</f>
        <v>Robert</v>
      </c>
      <c r="D395" s="79">
        <f>N354</f>
        <v>1</v>
      </c>
      <c r="H395" s="1" t="s">
        <v>89</v>
      </c>
    </row>
    <row r="396" spans="2:4" ht="9" customHeight="1">
      <c r="B396" s="83"/>
      <c r="C396" s="83"/>
      <c r="D396" s="84"/>
    </row>
    <row r="397" spans="1:8" ht="15">
      <c r="A397" s="240">
        <v>11</v>
      </c>
      <c r="B397" s="77" t="str">
        <f>B350</f>
        <v>Lux</v>
      </c>
      <c r="C397" s="78" t="str">
        <f>C350</f>
        <v>Benjamin</v>
      </c>
      <c r="D397" s="79">
        <f>J350</f>
        <v>1</v>
      </c>
      <c r="H397" s="1" t="s">
        <v>92</v>
      </c>
    </row>
    <row r="398" spans="1:8" ht="15">
      <c r="A398" s="240"/>
      <c r="B398" s="77" t="str">
        <f>B353</f>
        <v>Joch</v>
      </c>
      <c r="C398" s="78" t="str">
        <f>C353</f>
        <v>Felix</v>
      </c>
      <c r="D398" s="79">
        <f>K350</f>
        <v>3</v>
      </c>
      <c r="H398" s="1" t="s">
        <v>87</v>
      </c>
    </row>
    <row r="399" spans="2:4" ht="9" customHeight="1">
      <c r="B399" s="83"/>
      <c r="C399" s="83"/>
      <c r="D399" s="84"/>
    </row>
    <row r="400" spans="1:8" ht="15">
      <c r="A400" s="240">
        <v>12</v>
      </c>
      <c r="B400" s="77" t="str">
        <f>B351</f>
        <v>Eckstein</v>
      </c>
      <c r="C400" s="78" t="str">
        <f>C351</f>
        <v>Konstantin</v>
      </c>
      <c r="D400" s="79">
        <f>H351</f>
        <v>3</v>
      </c>
      <c r="H400" s="1" t="s">
        <v>92</v>
      </c>
    </row>
    <row r="401" spans="1:8" ht="15">
      <c r="A401" s="240"/>
      <c r="B401" s="77" t="str">
        <f>B352</f>
        <v>Filkorn</v>
      </c>
      <c r="C401" s="78" t="str">
        <f>C352</f>
        <v>Geza</v>
      </c>
      <c r="D401" s="82">
        <f>I351</f>
        <v>2</v>
      </c>
      <c r="H401" s="1" t="s">
        <v>92</v>
      </c>
    </row>
    <row r="402" spans="2:4" ht="9" customHeight="1">
      <c r="B402" s="83"/>
      <c r="C402" s="83"/>
      <c r="D402" s="84"/>
    </row>
    <row r="403" spans="1:8" ht="15">
      <c r="A403" s="240">
        <v>13</v>
      </c>
      <c r="B403" s="77" t="str">
        <f>B352</f>
        <v>Filkorn</v>
      </c>
      <c r="C403" s="78" t="str">
        <f>C352</f>
        <v>Geza</v>
      </c>
      <c r="D403" s="79">
        <f>N352</f>
        <v>3</v>
      </c>
      <c r="H403" s="1" t="s">
        <v>92</v>
      </c>
    </row>
    <row r="404" spans="1:8" ht="15">
      <c r="A404" s="240"/>
      <c r="B404" s="77" t="str">
        <f>B355</f>
        <v>Wuzke</v>
      </c>
      <c r="C404" s="78" t="str">
        <f>C355</f>
        <v>Andreas</v>
      </c>
      <c r="D404" s="79">
        <f>O352</f>
        <v>0</v>
      </c>
      <c r="H404" s="1" t="s">
        <v>92</v>
      </c>
    </row>
    <row r="405" spans="2:4" ht="9" customHeight="1">
      <c r="B405" s="83"/>
      <c r="C405" s="83"/>
      <c r="D405" s="84"/>
    </row>
    <row r="406" spans="1:8" ht="15">
      <c r="A406" s="240">
        <v>14</v>
      </c>
      <c r="B406" s="77" t="str">
        <f>B353</f>
        <v>Joch</v>
      </c>
      <c r="C406" s="78" t="str">
        <f>C353</f>
        <v>Felix</v>
      </c>
      <c r="D406" s="79">
        <f>K351</f>
        <v>1</v>
      </c>
      <c r="H406" s="1" t="s">
        <v>87</v>
      </c>
    </row>
    <row r="407" spans="1:8" ht="15">
      <c r="A407" s="240"/>
      <c r="B407" s="77" t="str">
        <f>B351</f>
        <v>Eckstein</v>
      </c>
      <c r="C407" s="78" t="str">
        <f>C351</f>
        <v>Konstantin</v>
      </c>
      <c r="D407" s="79">
        <f>J351</f>
        <v>3</v>
      </c>
      <c r="H407" s="1" t="s">
        <v>92</v>
      </c>
    </row>
    <row r="408" spans="2:4" ht="9" customHeight="1">
      <c r="B408" s="83"/>
      <c r="C408" s="83"/>
      <c r="D408" s="84"/>
    </row>
    <row r="409" spans="1:8" ht="15">
      <c r="A409" s="240">
        <v>15</v>
      </c>
      <c r="B409" s="77" t="str">
        <f>B354</f>
        <v>Gleich</v>
      </c>
      <c r="C409" s="78" t="str">
        <f>C354</f>
        <v>Robert</v>
      </c>
      <c r="D409" s="79">
        <f>M350</f>
        <v>3</v>
      </c>
      <c r="H409" s="1" t="s">
        <v>89</v>
      </c>
    </row>
    <row r="410" spans="1:8" ht="15">
      <c r="A410" s="240"/>
      <c r="B410" s="77" t="str">
        <f>B350</f>
        <v>Lux</v>
      </c>
      <c r="C410" s="78" t="str">
        <f>C350</f>
        <v>Benjamin</v>
      </c>
      <c r="D410" s="79">
        <f>L350</f>
        <v>2</v>
      </c>
      <c r="H410" s="1" t="s">
        <v>92</v>
      </c>
    </row>
    <row r="411" spans="1:26" ht="21.75" customHeight="1">
      <c r="A411" s="3"/>
      <c r="B411" s="32" t="s">
        <v>19</v>
      </c>
      <c r="C411" s="32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1" t="s">
        <v>8</v>
      </c>
      <c r="W411" s="3"/>
      <c r="X411" s="3"/>
      <c r="Y411" s="3"/>
      <c r="Z411" s="3"/>
    </row>
    <row r="412" spans="1:26" ht="19.5" customHeight="1" thickBot="1">
      <c r="A412" s="15"/>
      <c r="B412" s="32" t="s">
        <v>10</v>
      </c>
      <c r="C412" s="94" t="s">
        <v>95</v>
      </c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30" ht="27" customHeight="1" thickBot="1">
      <c r="A413" s="51"/>
      <c r="B413" s="59" t="s">
        <v>9</v>
      </c>
      <c r="C413" s="60" t="s">
        <v>37</v>
      </c>
      <c r="D413" s="97"/>
      <c r="E413" s="95"/>
      <c r="F413" s="95"/>
      <c r="G413" s="95"/>
      <c r="H413" s="95"/>
      <c r="I413" s="95"/>
      <c r="J413" s="95"/>
      <c r="K413" s="266"/>
      <c r="L413" s="275" t="s">
        <v>38</v>
      </c>
      <c r="M413" s="276"/>
      <c r="N413" s="276"/>
      <c r="O413" s="200"/>
      <c r="P413" s="200"/>
      <c r="Q413" s="205"/>
      <c r="AC413" s="155"/>
      <c r="AD413" s="154"/>
    </row>
    <row r="414" spans="1:31" ht="21.75" customHeight="1" thickBot="1">
      <c r="A414" s="52"/>
      <c r="B414" s="61" t="s">
        <v>0</v>
      </c>
      <c r="C414" s="62" t="s">
        <v>1</v>
      </c>
      <c r="D414" s="98"/>
      <c r="E414" s="96"/>
      <c r="F414" s="163" t="s">
        <v>0</v>
      </c>
      <c r="G414" s="265"/>
      <c r="H414" s="265"/>
      <c r="I414" s="164"/>
      <c r="J414" s="164"/>
      <c r="K414" s="165"/>
      <c r="L414" s="65" t="s">
        <v>1</v>
      </c>
      <c r="M414" s="265"/>
      <c r="N414" s="265"/>
      <c r="O414" s="164"/>
      <c r="P414" s="164"/>
      <c r="Q414" s="166"/>
      <c r="AD414" s="155"/>
      <c r="AE414" s="154"/>
    </row>
    <row r="415" spans="1:28" ht="21.75" customHeight="1">
      <c r="A415" s="85">
        <v>1</v>
      </c>
      <c r="B415" s="86" t="s">
        <v>13</v>
      </c>
      <c r="C415" s="87" t="s">
        <v>14</v>
      </c>
      <c r="D415" s="170">
        <v>0</v>
      </c>
      <c r="E415" s="169">
        <v>3</v>
      </c>
      <c r="F415" s="89" t="s">
        <v>35</v>
      </c>
      <c r="G415" s="161"/>
      <c r="H415" s="161"/>
      <c r="I415" s="161"/>
      <c r="J415" s="161"/>
      <c r="K415" s="161"/>
      <c r="L415" s="87" t="s">
        <v>36</v>
      </c>
      <c r="M415" s="161"/>
      <c r="N415" s="161"/>
      <c r="O415" s="267"/>
      <c r="P415" s="267"/>
      <c r="Q415" s="268"/>
      <c r="W415" s="155"/>
      <c r="X415" s="154"/>
      <c r="Y415" s="154"/>
      <c r="Z415" s="154"/>
      <c r="AA415" s="154"/>
      <c r="AB415" s="154"/>
    </row>
    <row r="416" spans="1:28" ht="21.75" customHeight="1">
      <c r="A416" s="17">
        <v>2</v>
      </c>
      <c r="B416" s="68" t="s">
        <v>25</v>
      </c>
      <c r="C416" s="69" t="s">
        <v>26</v>
      </c>
      <c r="D416" s="92">
        <v>1</v>
      </c>
      <c r="E416" s="261">
        <v>3</v>
      </c>
      <c r="F416" s="68" t="s">
        <v>34</v>
      </c>
      <c r="G416" s="162"/>
      <c r="H416" s="162"/>
      <c r="I416" s="162"/>
      <c r="J416" s="162"/>
      <c r="K416" s="162"/>
      <c r="L416" s="69" t="s">
        <v>33</v>
      </c>
      <c r="M416" s="162"/>
      <c r="N416" s="162"/>
      <c r="O416" s="269"/>
      <c r="P416" s="269"/>
      <c r="Q416" s="270"/>
      <c r="AB416" s="154"/>
    </row>
    <row r="417" spans="1:28" ht="21.75" customHeight="1">
      <c r="A417" s="17">
        <v>3</v>
      </c>
      <c r="B417" s="72" t="s">
        <v>21</v>
      </c>
      <c r="C417" s="73" t="s">
        <v>22</v>
      </c>
      <c r="D417" s="92">
        <v>2</v>
      </c>
      <c r="E417" s="261">
        <v>3</v>
      </c>
      <c r="F417" s="68" t="s">
        <v>17</v>
      </c>
      <c r="G417" s="162"/>
      <c r="H417" s="162"/>
      <c r="I417" s="162"/>
      <c r="J417" s="162"/>
      <c r="K417" s="162"/>
      <c r="L417" s="69" t="s">
        <v>32</v>
      </c>
      <c r="M417" s="162"/>
      <c r="N417" s="162"/>
      <c r="O417" s="269"/>
      <c r="P417" s="269"/>
      <c r="Q417" s="270"/>
      <c r="AB417" s="154"/>
    </row>
    <row r="418" spans="1:28" ht="21.75" customHeight="1">
      <c r="A418" s="17">
        <v>4</v>
      </c>
      <c r="B418" s="70" t="s">
        <v>17</v>
      </c>
      <c r="C418" s="71" t="s">
        <v>18</v>
      </c>
      <c r="D418" s="92">
        <v>3</v>
      </c>
      <c r="E418" s="261">
        <v>1</v>
      </c>
      <c r="F418" s="72" t="s">
        <v>31</v>
      </c>
      <c r="G418" s="162"/>
      <c r="H418" s="162"/>
      <c r="I418" s="162"/>
      <c r="J418" s="162"/>
      <c r="K418" s="162"/>
      <c r="L418" s="69" t="s">
        <v>30</v>
      </c>
      <c r="M418" s="162"/>
      <c r="N418" s="162"/>
      <c r="O418" s="271"/>
      <c r="P418" s="271"/>
      <c r="Q418" s="272"/>
      <c r="AB418" s="154"/>
    </row>
    <row r="419" spans="1:28" ht="21.75" customHeight="1">
      <c r="A419" s="17">
        <v>5</v>
      </c>
      <c r="B419" s="68" t="s">
        <v>20</v>
      </c>
      <c r="C419" s="69" t="s">
        <v>15</v>
      </c>
      <c r="D419" s="92">
        <v>3</v>
      </c>
      <c r="E419" s="261">
        <v>1</v>
      </c>
      <c r="F419" s="72" t="s">
        <v>28</v>
      </c>
      <c r="G419" s="162"/>
      <c r="H419" s="162"/>
      <c r="I419" s="162"/>
      <c r="J419" s="162"/>
      <c r="K419" s="162"/>
      <c r="L419" s="69" t="s">
        <v>29</v>
      </c>
      <c r="M419" s="162"/>
      <c r="N419" s="162"/>
      <c r="O419" s="271"/>
      <c r="P419" s="271"/>
      <c r="Q419" s="272"/>
      <c r="AB419" s="154"/>
    </row>
    <row r="420" spans="1:28" ht="21.75" customHeight="1" thickBot="1">
      <c r="A420" s="18">
        <v>6</v>
      </c>
      <c r="B420" s="90" t="s">
        <v>23</v>
      </c>
      <c r="C420" s="91" t="s">
        <v>24</v>
      </c>
      <c r="D420" s="93">
        <v>3</v>
      </c>
      <c r="E420" s="262">
        <v>0</v>
      </c>
      <c r="F420" s="140" t="s">
        <v>27</v>
      </c>
      <c r="G420" s="168"/>
      <c r="H420" s="168"/>
      <c r="I420" s="168"/>
      <c r="J420" s="168"/>
      <c r="K420" s="168"/>
      <c r="L420" s="167" t="s">
        <v>16</v>
      </c>
      <c r="M420" s="168"/>
      <c r="N420" s="168"/>
      <c r="O420" s="273"/>
      <c r="P420" s="273"/>
      <c r="Q420" s="274"/>
      <c r="S420" s="154" t="s">
        <v>39</v>
      </c>
      <c r="AB420" s="154"/>
    </row>
    <row r="421" spans="5:26" ht="9" customHeight="1">
      <c r="E421" s="38"/>
      <c r="F421" s="37"/>
      <c r="G421" s="38"/>
      <c r="W421" s="155"/>
      <c r="X421" s="154"/>
      <c r="Z421" s="157"/>
    </row>
    <row r="422" spans="5:26" ht="9" customHeight="1">
      <c r="E422" s="38"/>
      <c r="F422" s="37"/>
      <c r="G422" s="38"/>
      <c r="W422" s="155"/>
      <c r="X422" s="154"/>
      <c r="Z422" s="157"/>
    </row>
    <row r="423" spans="5:26" ht="9" customHeight="1" thickBot="1">
      <c r="E423" s="38"/>
      <c r="F423" s="37"/>
      <c r="G423" s="38"/>
      <c r="W423" s="155"/>
      <c r="X423" s="154"/>
      <c r="Z423" s="157"/>
    </row>
    <row r="424" spans="2:24" ht="15" customHeight="1">
      <c r="B424" s="99"/>
      <c r="C424" s="99"/>
      <c r="P424" s="201" t="s">
        <v>2</v>
      </c>
      <c r="Q424" s="203" t="s">
        <v>4</v>
      </c>
      <c r="R424" s="194" t="s">
        <v>5</v>
      </c>
      <c r="S424" s="203" t="s">
        <v>6</v>
      </c>
      <c r="T424" s="194" t="s">
        <v>7</v>
      </c>
      <c r="U424" s="196" t="s">
        <v>12</v>
      </c>
      <c r="V424" s="198" t="s">
        <v>3</v>
      </c>
      <c r="W424" s="155"/>
      <c r="X424" s="154"/>
    </row>
    <row r="425" spans="2:24" ht="75" customHeight="1" thickBot="1">
      <c r="B425" s="99" t="s">
        <v>96</v>
      </c>
      <c r="P425" s="202"/>
      <c r="Q425" s="204"/>
      <c r="R425" s="195"/>
      <c r="S425" s="204"/>
      <c r="T425" s="195"/>
      <c r="U425" s="197"/>
      <c r="V425" s="199"/>
      <c r="W425" s="155"/>
      <c r="X425" s="154"/>
    </row>
    <row r="426" spans="1:24" ht="15">
      <c r="A426" s="125">
        <v>1</v>
      </c>
      <c r="B426" s="171" t="str">
        <f>F415</f>
        <v>Eckstein</v>
      </c>
      <c r="C426" s="172" t="str">
        <f>L415</f>
        <v>Konstantin</v>
      </c>
      <c r="D426" s="173">
        <v>3</v>
      </c>
      <c r="E426" s="173">
        <v>0</v>
      </c>
      <c r="F426" s="192"/>
      <c r="G426" s="174"/>
      <c r="H426" s="263" t="s">
        <v>92</v>
      </c>
      <c r="I426" s="263"/>
      <c r="J426" s="263"/>
      <c r="K426" s="263"/>
      <c r="L426" s="263"/>
      <c r="M426" s="263"/>
      <c r="N426" s="263"/>
      <c r="O426" s="179"/>
      <c r="P426" s="183">
        <v>9</v>
      </c>
      <c r="Q426" s="184">
        <f>D426+Q351+Q207</f>
        <v>25</v>
      </c>
      <c r="R426" s="184">
        <f>E426+R351+R207</f>
        <v>7</v>
      </c>
      <c r="S426" s="184">
        <v>8</v>
      </c>
      <c r="T426" s="184">
        <v>1</v>
      </c>
      <c r="U426" s="184">
        <f aca="true" t="shared" si="36" ref="U426:U432">Q426-R426</f>
        <v>18</v>
      </c>
      <c r="V426" s="185">
        <v>1</v>
      </c>
      <c r="W426" s="155"/>
      <c r="X426" s="154">
        <f aca="true" t="shared" si="37" ref="X426:X437">Q426+R426</f>
        <v>32</v>
      </c>
    </row>
    <row r="427" spans="1:24" ht="15">
      <c r="A427" s="110"/>
      <c r="B427" s="77" t="str">
        <f>B415</f>
        <v>Dörr</v>
      </c>
      <c r="C427" s="78" t="str">
        <f>C415</f>
        <v>Lukas</v>
      </c>
      <c r="D427" s="158">
        <v>0</v>
      </c>
      <c r="E427" s="158">
        <v>3</v>
      </c>
      <c r="F427" s="193"/>
      <c r="G427" s="159"/>
      <c r="H427" s="160" t="s">
        <v>87</v>
      </c>
      <c r="I427" s="160"/>
      <c r="J427" s="160"/>
      <c r="K427" s="160"/>
      <c r="L427" s="160"/>
      <c r="M427" s="160"/>
      <c r="N427" s="160"/>
      <c r="O427" s="180"/>
      <c r="P427" s="186">
        <v>9</v>
      </c>
      <c r="Q427" s="187">
        <f>D427+Q285+Q5</f>
        <v>24</v>
      </c>
      <c r="R427" s="187">
        <f>E427+R285+R5</f>
        <v>9</v>
      </c>
      <c r="S427" s="187">
        <v>8</v>
      </c>
      <c r="T427" s="187">
        <v>1</v>
      </c>
      <c r="U427" s="187">
        <f t="shared" si="36"/>
        <v>15</v>
      </c>
      <c r="V427" s="188">
        <v>2</v>
      </c>
      <c r="W427" s="155"/>
      <c r="X427" s="154">
        <f t="shared" si="37"/>
        <v>33</v>
      </c>
    </row>
    <row r="428" spans="1:24" ht="15">
      <c r="A428" s="110">
        <v>3</v>
      </c>
      <c r="B428" s="77" t="str">
        <f>F416</f>
        <v>Lux</v>
      </c>
      <c r="C428" s="78" t="str">
        <f>L416</f>
        <v>Benjamin</v>
      </c>
      <c r="D428" s="158">
        <v>3</v>
      </c>
      <c r="E428" s="158">
        <v>1</v>
      </c>
      <c r="F428" s="77"/>
      <c r="G428" s="160"/>
      <c r="H428" s="160" t="s">
        <v>92</v>
      </c>
      <c r="I428" s="160"/>
      <c r="J428" s="160"/>
      <c r="K428" s="160"/>
      <c r="L428" s="160"/>
      <c r="M428" s="160"/>
      <c r="N428" s="160"/>
      <c r="O428" s="181"/>
      <c r="P428" s="186">
        <v>10</v>
      </c>
      <c r="Q428" s="187">
        <f>D428+Q350+Q159</f>
        <v>27</v>
      </c>
      <c r="R428" s="187">
        <f>E428+R350+R159</f>
        <v>9</v>
      </c>
      <c r="S428" s="187">
        <v>8</v>
      </c>
      <c r="T428" s="187">
        <v>2</v>
      </c>
      <c r="U428" s="187">
        <f t="shared" si="36"/>
        <v>18</v>
      </c>
      <c r="V428" s="188">
        <v>3</v>
      </c>
      <c r="W428" s="155"/>
      <c r="X428" s="154">
        <f t="shared" si="37"/>
        <v>36</v>
      </c>
    </row>
    <row r="429" spans="1:24" ht="15">
      <c r="A429" s="110"/>
      <c r="B429" s="77" t="str">
        <f>B416</f>
        <v>Yenidede</v>
      </c>
      <c r="C429" s="78" t="str">
        <f>C416</f>
        <v>Önder</v>
      </c>
      <c r="D429" s="158">
        <v>1</v>
      </c>
      <c r="E429" s="158">
        <v>3</v>
      </c>
      <c r="F429" s="77"/>
      <c r="G429" s="160"/>
      <c r="H429" s="160" t="s">
        <v>91</v>
      </c>
      <c r="I429" s="160"/>
      <c r="J429" s="160"/>
      <c r="K429" s="160"/>
      <c r="L429" s="160"/>
      <c r="M429" s="160"/>
      <c r="N429" s="160"/>
      <c r="O429" s="181"/>
      <c r="P429" s="186">
        <v>10</v>
      </c>
      <c r="Q429" s="187">
        <f>D429+Q158+Q288</f>
        <v>23</v>
      </c>
      <c r="R429" s="187">
        <f>E429+R158+R288</f>
        <v>9</v>
      </c>
      <c r="S429" s="187">
        <v>7</v>
      </c>
      <c r="T429" s="187">
        <v>3</v>
      </c>
      <c r="U429" s="187">
        <f t="shared" si="36"/>
        <v>14</v>
      </c>
      <c r="V429" s="188">
        <v>4</v>
      </c>
      <c r="W429" s="155"/>
      <c r="X429" s="154">
        <f t="shared" si="37"/>
        <v>32</v>
      </c>
    </row>
    <row r="430" spans="1:24" ht="15">
      <c r="A430" s="110">
        <v>5</v>
      </c>
      <c r="B430" s="77" t="str">
        <f>F417</f>
        <v>Joch</v>
      </c>
      <c r="C430" s="78" t="str">
        <f>L417</f>
        <v>Felix</v>
      </c>
      <c r="D430" s="158">
        <v>3</v>
      </c>
      <c r="E430" s="158">
        <v>2</v>
      </c>
      <c r="F430" s="77"/>
      <c r="G430" s="160"/>
      <c r="H430" s="160" t="s">
        <v>87</v>
      </c>
      <c r="I430" s="160"/>
      <c r="J430" s="160"/>
      <c r="K430" s="160"/>
      <c r="L430" s="160"/>
      <c r="M430" s="160"/>
      <c r="N430" s="160"/>
      <c r="O430" s="181"/>
      <c r="P430" s="186">
        <v>9</v>
      </c>
      <c r="Q430" s="187">
        <f>D430+Q353+Q6</f>
        <v>23</v>
      </c>
      <c r="R430" s="187">
        <f>E430+R353+R6</f>
        <v>15</v>
      </c>
      <c r="S430" s="187">
        <v>6</v>
      </c>
      <c r="T430" s="187">
        <v>3</v>
      </c>
      <c r="U430" s="187">
        <f t="shared" si="36"/>
        <v>8</v>
      </c>
      <c r="V430" s="188">
        <v>5</v>
      </c>
      <c r="W430" s="155"/>
      <c r="X430" s="154">
        <f t="shared" si="37"/>
        <v>38</v>
      </c>
    </row>
    <row r="431" spans="1:24" ht="15">
      <c r="A431" s="110"/>
      <c r="B431" s="77" t="str">
        <f>B417</f>
        <v>Tibelius</v>
      </c>
      <c r="C431" s="78" t="str">
        <f>C417</f>
        <v>Vadim</v>
      </c>
      <c r="D431" s="158">
        <v>2</v>
      </c>
      <c r="E431" s="158">
        <v>3</v>
      </c>
      <c r="F431" s="77"/>
      <c r="G431" s="160"/>
      <c r="H431" s="160" t="s">
        <v>92</v>
      </c>
      <c r="I431" s="160"/>
      <c r="J431" s="160"/>
      <c r="K431" s="160"/>
      <c r="L431" s="160"/>
      <c r="M431" s="160"/>
      <c r="N431" s="160"/>
      <c r="O431" s="181"/>
      <c r="P431" s="186">
        <v>9</v>
      </c>
      <c r="Q431" s="187">
        <f>D431+Q289+Q209</f>
        <v>17</v>
      </c>
      <c r="R431" s="187">
        <f>E431+R289+R209</f>
        <v>18</v>
      </c>
      <c r="S431" s="187">
        <v>5</v>
      </c>
      <c r="T431" s="187">
        <v>4</v>
      </c>
      <c r="U431" s="187">
        <f t="shared" si="36"/>
        <v>-1</v>
      </c>
      <c r="V431" s="188">
        <v>6</v>
      </c>
      <c r="W431" s="155"/>
      <c r="X431" s="154">
        <f t="shared" si="37"/>
        <v>35</v>
      </c>
    </row>
    <row r="432" spans="1:24" ht="15">
      <c r="A432" s="110">
        <v>7</v>
      </c>
      <c r="B432" s="77" t="str">
        <f>B418</f>
        <v>Joch</v>
      </c>
      <c r="C432" s="78" t="str">
        <f>C418</f>
        <v>Jonas</v>
      </c>
      <c r="D432" s="158">
        <v>3</v>
      </c>
      <c r="E432" s="158">
        <v>1</v>
      </c>
      <c r="F432" s="77"/>
      <c r="G432" s="160"/>
      <c r="H432" s="160" t="s">
        <v>87</v>
      </c>
      <c r="I432" s="160"/>
      <c r="J432" s="160"/>
      <c r="K432" s="160"/>
      <c r="L432" s="160"/>
      <c r="M432" s="160"/>
      <c r="N432" s="160"/>
      <c r="O432" s="181"/>
      <c r="P432" s="186">
        <v>10</v>
      </c>
      <c r="Q432" s="187">
        <f>D432+Q287+Q96</f>
        <v>20</v>
      </c>
      <c r="R432" s="187">
        <f>E432+R287+R96</f>
        <v>17</v>
      </c>
      <c r="S432" s="187">
        <v>6</v>
      </c>
      <c r="T432" s="187">
        <v>4</v>
      </c>
      <c r="U432" s="187">
        <f t="shared" si="36"/>
        <v>3</v>
      </c>
      <c r="V432" s="188">
        <v>7</v>
      </c>
      <c r="W432" s="155"/>
      <c r="X432" s="154">
        <f t="shared" si="37"/>
        <v>37</v>
      </c>
    </row>
    <row r="433" spans="1:24" ht="15">
      <c r="A433" s="110"/>
      <c r="B433" s="77" t="str">
        <f>F418</f>
        <v>Gleich</v>
      </c>
      <c r="C433" s="78" t="str">
        <f>L418</f>
        <v>Robert</v>
      </c>
      <c r="D433" s="158">
        <v>1</v>
      </c>
      <c r="E433" s="158">
        <v>3</v>
      </c>
      <c r="F433" s="77"/>
      <c r="G433" s="160"/>
      <c r="H433" s="160" t="s">
        <v>89</v>
      </c>
      <c r="I433" s="160"/>
      <c r="J433" s="160"/>
      <c r="K433" s="160"/>
      <c r="L433" s="160"/>
      <c r="M433" s="160"/>
      <c r="N433" s="160"/>
      <c r="O433" s="181"/>
      <c r="P433" s="186">
        <v>10</v>
      </c>
      <c r="Q433" s="187">
        <f>D433+Q354+Q45</f>
        <v>20</v>
      </c>
      <c r="R433" s="187">
        <f>E433+R354+R45</f>
        <v>19</v>
      </c>
      <c r="S433" s="187">
        <v>6</v>
      </c>
      <c r="T433" s="187">
        <v>4</v>
      </c>
      <c r="U433" s="187">
        <v>1</v>
      </c>
      <c r="V433" s="188">
        <v>8</v>
      </c>
      <c r="W433" s="155"/>
      <c r="X433" s="154">
        <f t="shared" si="37"/>
        <v>39</v>
      </c>
    </row>
    <row r="434" spans="1:24" ht="15">
      <c r="A434" s="110">
        <v>9</v>
      </c>
      <c r="B434" s="77" t="str">
        <f>B419</f>
        <v>Preuhs</v>
      </c>
      <c r="C434" s="78" t="str">
        <f>C419</f>
        <v>Markus</v>
      </c>
      <c r="D434" s="158">
        <v>3</v>
      </c>
      <c r="E434" s="158">
        <v>1</v>
      </c>
      <c r="F434" s="77"/>
      <c r="G434" s="160"/>
      <c r="H434" s="160" t="s">
        <v>91</v>
      </c>
      <c r="I434" s="160"/>
      <c r="J434" s="160"/>
      <c r="K434" s="160"/>
      <c r="L434" s="160"/>
      <c r="M434" s="160"/>
      <c r="N434" s="160"/>
      <c r="O434" s="181"/>
      <c r="P434" s="186">
        <v>10</v>
      </c>
      <c r="Q434" s="187">
        <f>D434+Q286+Q47</f>
        <v>22</v>
      </c>
      <c r="R434" s="187">
        <f>E434+R286+R47</f>
        <v>14</v>
      </c>
      <c r="S434" s="187">
        <v>6</v>
      </c>
      <c r="T434" s="187">
        <v>4</v>
      </c>
      <c r="U434" s="187">
        <f>Q434-R434</f>
        <v>8</v>
      </c>
      <c r="V434" s="188">
        <v>9</v>
      </c>
      <c r="W434" s="155"/>
      <c r="X434" s="154">
        <f t="shared" si="37"/>
        <v>36</v>
      </c>
    </row>
    <row r="435" spans="1:24" ht="15">
      <c r="A435" s="110"/>
      <c r="B435" s="77" t="str">
        <f>F419</f>
        <v>Filkorn</v>
      </c>
      <c r="C435" s="78" t="str">
        <f>L419</f>
        <v>Geza</v>
      </c>
      <c r="D435" s="158">
        <v>1</v>
      </c>
      <c r="E435" s="158">
        <v>3</v>
      </c>
      <c r="F435" s="193"/>
      <c r="G435" s="159"/>
      <c r="H435" s="160" t="s">
        <v>92</v>
      </c>
      <c r="I435" s="160"/>
      <c r="J435" s="160"/>
      <c r="K435" s="160"/>
      <c r="L435" s="160"/>
      <c r="M435" s="160"/>
      <c r="N435" s="160"/>
      <c r="O435" s="180"/>
      <c r="P435" s="186">
        <v>9</v>
      </c>
      <c r="Q435" s="187">
        <f>D435+Q352+Q246</f>
        <v>19</v>
      </c>
      <c r="R435" s="187">
        <f>E435+R352+R246</f>
        <v>15</v>
      </c>
      <c r="S435" s="187">
        <v>4</v>
      </c>
      <c r="T435" s="187">
        <v>5</v>
      </c>
      <c r="U435" s="187">
        <f>Q435-R435</f>
        <v>4</v>
      </c>
      <c r="V435" s="188">
        <v>10</v>
      </c>
      <c r="W435" s="155"/>
      <c r="X435" s="154">
        <f t="shared" si="37"/>
        <v>34</v>
      </c>
    </row>
    <row r="436" spans="1:24" ht="15">
      <c r="A436" s="110">
        <v>11</v>
      </c>
      <c r="B436" s="77" t="str">
        <f>B420</f>
        <v>Scott Backes</v>
      </c>
      <c r="C436" s="78" t="str">
        <f>C420</f>
        <v>Detlef</v>
      </c>
      <c r="D436" s="158">
        <v>3</v>
      </c>
      <c r="E436" s="158">
        <v>0</v>
      </c>
      <c r="F436" s="77"/>
      <c r="G436" s="160"/>
      <c r="H436" s="160" t="s">
        <v>92</v>
      </c>
      <c r="I436" s="160"/>
      <c r="J436" s="160"/>
      <c r="K436" s="160"/>
      <c r="L436" s="160"/>
      <c r="M436" s="160"/>
      <c r="N436" s="160"/>
      <c r="O436" s="181"/>
      <c r="P436" s="186">
        <v>8</v>
      </c>
      <c r="Q436" s="187">
        <f>Q290+Q248</f>
        <v>7</v>
      </c>
      <c r="R436" s="187">
        <f>R290+R248</f>
        <v>18</v>
      </c>
      <c r="S436" s="187">
        <f>S290+S248</f>
        <v>2</v>
      </c>
      <c r="T436" s="187">
        <f>T290+T248</f>
        <v>6</v>
      </c>
      <c r="U436" s="187">
        <v>-11</v>
      </c>
      <c r="V436" s="188">
        <v>11</v>
      </c>
      <c r="W436" s="155"/>
      <c r="X436" s="154">
        <f t="shared" si="37"/>
        <v>25</v>
      </c>
    </row>
    <row r="437" spans="1:24" s="39" customFormat="1" ht="15.75" thickBot="1">
      <c r="A437" s="134"/>
      <c r="B437" s="175" t="str">
        <f>F420</f>
        <v>Wuzke</v>
      </c>
      <c r="C437" s="176" t="str">
        <f>L420</f>
        <v>Andreas</v>
      </c>
      <c r="D437" s="177">
        <v>0</v>
      </c>
      <c r="E437" s="177">
        <v>3</v>
      </c>
      <c r="F437" s="175"/>
      <c r="G437" s="178"/>
      <c r="H437" s="264" t="s">
        <v>92</v>
      </c>
      <c r="I437" s="264"/>
      <c r="J437" s="264"/>
      <c r="K437" s="264"/>
      <c r="L437" s="264"/>
      <c r="M437" s="264"/>
      <c r="N437" s="264"/>
      <c r="O437" s="182"/>
      <c r="P437" s="189">
        <v>9</v>
      </c>
      <c r="Q437" s="190">
        <f>Q355+Q99</f>
        <v>16</v>
      </c>
      <c r="R437" s="190">
        <f>R355+R99</f>
        <v>19</v>
      </c>
      <c r="S437" s="190">
        <v>4</v>
      </c>
      <c r="T437" s="190">
        <v>5</v>
      </c>
      <c r="U437" s="190">
        <v>-3</v>
      </c>
      <c r="V437" s="191">
        <v>12</v>
      </c>
      <c r="W437" s="156"/>
      <c r="X437" s="154">
        <f t="shared" si="37"/>
        <v>35</v>
      </c>
    </row>
  </sheetData>
  <sheetProtection/>
  <autoFilter ref="B2:V438"/>
  <mergeCells count="149">
    <mergeCell ref="T424:T425"/>
    <mergeCell ref="U424:U425"/>
    <mergeCell ref="V424:V425"/>
    <mergeCell ref="L413:Q413"/>
    <mergeCell ref="P424:P425"/>
    <mergeCell ref="Q424:Q425"/>
    <mergeCell ref="R424:R425"/>
    <mergeCell ref="S424:S425"/>
    <mergeCell ref="A400:A401"/>
    <mergeCell ref="A403:A404"/>
    <mergeCell ref="A406:A407"/>
    <mergeCell ref="A409:A410"/>
    <mergeCell ref="A388:A389"/>
    <mergeCell ref="A391:A392"/>
    <mergeCell ref="A394:A395"/>
    <mergeCell ref="A397:A398"/>
    <mergeCell ref="A376:A377"/>
    <mergeCell ref="A379:A380"/>
    <mergeCell ref="A382:A383"/>
    <mergeCell ref="A385:A386"/>
    <mergeCell ref="V348:V349"/>
    <mergeCell ref="A367:A368"/>
    <mergeCell ref="A370:A371"/>
    <mergeCell ref="A373:A374"/>
    <mergeCell ref="R348:R349"/>
    <mergeCell ref="S348:S349"/>
    <mergeCell ref="T348:T349"/>
    <mergeCell ref="U348:U349"/>
    <mergeCell ref="A341:A342"/>
    <mergeCell ref="A344:A345"/>
    <mergeCell ref="P348:P349"/>
    <mergeCell ref="Q348:Q349"/>
    <mergeCell ref="A329:A330"/>
    <mergeCell ref="A332:A333"/>
    <mergeCell ref="A335:A336"/>
    <mergeCell ref="A338:A339"/>
    <mergeCell ref="A317:A318"/>
    <mergeCell ref="A320:A321"/>
    <mergeCell ref="A323:A324"/>
    <mergeCell ref="A326:A327"/>
    <mergeCell ref="A305:A306"/>
    <mergeCell ref="A308:A309"/>
    <mergeCell ref="A311:A312"/>
    <mergeCell ref="A314:A315"/>
    <mergeCell ref="T283:T284"/>
    <mergeCell ref="U283:U284"/>
    <mergeCell ref="V283:V284"/>
    <mergeCell ref="A302:A303"/>
    <mergeCell ref="P283:P284"/>
    <mergeCell ref="Q283:Q284"/>
    <mergeCell ref="R283:R284"/>
    <mergeCell ref="S283:S284"/>
    <mergeCell ref="A269:A270"/>
    <mergeCell ref="A272:A273"/>
    <mergeCell ref="A275:A276"/>
    <mergeCell ref="A278:A279"/>
    <mergeCell ref="U244:U245"/>
    <mergeCell ref="V244:V245"/>
    <mergeCell ref="A263:A264"/>
    <mergeCell ref="A266:A267"/>
    <mergeCell ref="Q244:Q245"/>
    <mergeCell ref="R244:R245"/>
    <mergeCell ref="S244:S245"/>
    <mergeCell ref="T244:T245"/>
    <mergeCell ref="A233:A234"/>
    <mergeCell ref="A236:A237"/>
    <mergeCell ref="A239:A240"/>
    <mergeCell ref="P244:P245"/>
    <mergeCell ref="V205:V206"/>
    <mergeCell ref="A224:A225"/>
    <mergeCell ref="A227:A228"/>
    <mergeCell ref="A230:A231"/>
    <mergeCell ref="R205:R206"/>
    <mergeCell ref="S205:S206"/>
    <mergeCell ref="T205:T206"/>
    <mergeCell ref="U205:U206"/>
    <mergeCell ref="A197:A198"/>
    <mergeCell ref="A200:A201"/>
    <mergeCell ref="P205:P206"/>
    <mergeCell ref="Q205:Q206"/>
    <mergeCell ref="A185:A186"/>
    <mergeCell ref="A188:A189"/>
    <mergeCell ref="A191:A192"/>
    <mergeCell ref="A194:A195"/>
    <mergeCell ref="A173:A174"/>
    <mergeCell ref="A176:A177"/>
    <mergeCell ref="A179:A180"/>
    <mergeCell ref="A182:A183"/>
    <mergeCell ref="V143:V144"/>
    <mergeCell ref="P154:P155"/>
    <mergeCell ref="Q154:Q155"/>
    <mergeCell ref="R154:R155"/>
    <mergeCell ref="S154:S155"/>
    <mergeCell ref="T154:T155"/>
    <mergeCell ref="U154:U155"/>
    <mergeCell ref="V154:V155"/>
    <mergeCell ref="R143:R144"/>
    <mergeCell ref="S143:S144"/>
    <mergeCell ref="T143:T144"/>
    <mergeCell ref="U143:U144"/>
    <mergeCell ref="A137:A138"/>
    <mergeCell ref="A140:A141"/>
    <mergeCell ref="P143:P144"/>
    <mergeCell ref="Q143:Q144"/>
    <mergeCell ref="A125:A126"/>
    <mergeCell ref="A128:A129"/>
    <mergeCell ref="A131:A132"/>
    <mergeCell ref="A134:A135"/>
    <mergeCell ref="A113:A114"/>
    <mergeCell ref="A116:A117"/>
    <mergeCell ref="A119:A120"/>
    <mergeCell ref="A122:A123"/>
    <mergeCell ref="S94:S95"/>
    <mergeCell ref="T94:T95"/>
    <mergeCell ref="U94:U95"/>
    <mergeCell ref="V94:V95"/>
    <mergeCell ref="A89:A90"/>
    <mergeCell ref="P94:P95"/>
    <mergeCell ref="Q94:Q95"/>
    <mergeCell ref="R94:R95"/>
    <mergeCell ref="A77:A78"/>
    <mergeCell ref="A80:A81"/>
    <mergeCell ref="A83:A84"/>
    <mergeCell ref="A86:A87"/>
    <mergeCell ref="A65:A66"/>
    <mergeCell ref="A68:A69"/>
    <mergeCell ref="A71:A72"/>
    <mergeCell ref="A74:A75"/>
    <mergeCell ref="T43:T44"/>
    <mergeCell ref="U43:U44"/>
    <mergeCell ref="V43:V44"/>
    <mergeCell ref="A62:A63"/>
    <mergeCell ref="P43:P44"/>
    <mergeCell ref="Q43:Q44"/>
    <mergeCell ref="R43:R44"/>
    <mergeCell ref="S43:S44"/>
    <mergeCell ref="A34:A35"/>
    <mergeCell ref="A37:A38"/>
    <mergeCell ref="A22:A23"/>
    <mergeCell ref="A25:A26"/>
    <mergeCell ref="A28:A29"/>
    <mergeCell ref="A31:A32"/>
    <mergeCell ref="V3:V4"/>
    <mergeCell ref="P3:P4"/>
    <mergeCell ref="Q3:Q4"/>
    <mergeCell ref="R3:R4"/>
    <mergeCell ref="U3:U4"/>
    <mergeCell ref="S3:S4"/>
    <mergeCell ref="T3:T4"/>
  </mergeCells>
  <conditionalFormatting sqref="P424:U425 L205:O205 P211:U212 L244:O244 P250:U251 P150:U150 P148:V149 F143:G143 P146:V146 J143:O143 N154:O154 P161:U161 N94:O94 P101:U101 L3:O3 P9:U10 P50:U50 N43:O43">
    <cfRule type="cellIs" priority="1" dxfId="0" operator="equal" stopIfTrue="1">
      <formula>0</formula>
    </cfRule>
  </conditionalFormatting>
  <printOptions horizontalCentered="1"/>
  <pageMargins left="0.35433070866141736" right="0.35433070866141736" top="0.5118110236220472" bottom="0.5118110236220472" header="0.31496062992125984" footer="0.31496062992125984"/>
  <pageSetup horizontalDpi="300" verticalDpi="300" orientation="portrait" paperSize="9" scale="79" r:id="rId1"/>
  <rowBreaks count="7" manualBreakCount="7">
    <brk id="40" max="21" man="1"/>
    <brk id="91" max="21" man="1"/>
    <brk id="151" max="21" man="1"/>
    <brk id="202" max="21" man="1"/>
    <brk id="241" max="21" man="1"/>
    <brk id="280" max="21" man="1"/>
    <brk id="3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 Timo Spahr</dc:creator>
  <cp:keywords/>
  <dc:description/>
  <cp:lastModifiedBy>Benutzer</cp:lastModifiedBy>
  <cp:lastPrinted>2010-05-02T14:07:05Z</cp:lastPrinted>
  <dcterms:created xsi:type="dcterms:W3CDTF">2004-03-25T18:26:22Z</dcterms:created>
  <dcterms:modified xsi:type="dcterms:W3CDTF">2010-05-02T14:08:09Z</dcterms:modified>
  <cp:category/>
  <cp:version/>
  <cp:contentType/>
  <cp:contentStatus/>
</cp:coreProperties>
</file>